
<file path=[Content_Types].xml><?xml version="1.0" encoding="utf-8"?>
<Types xmlns="http://schemas.openxmlformats.org/package/2006/content-types">
  <Default Extension="bin" ContentType="application/vnd.openxmlformats-officedocument.spreadsheetml.printerSettings"/>
  <Default Extension="tmp"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ropeza\Dropbox\Expense Reports\"/>
    </mc:Choice>
  </mc:AlternateContent>
  <bookViews>
    <workbookView xWindow="0" yWindow="0" windowWidth="28800" windowHeight="12216" activeTab="4"/>
  </bookViews>
  <sheets>
    <sheet name="Expense Auth Form" sheetId="1" r:id="rId1"/>
    <sheet name="Expense Reconciliation" sheetId="2" r:id="rId2"/>
    <sheet name="Athletic-UIL " sheetId="3" r:id="rId3"/>
    <sheet name="Mileage Rates" sheetId="7" r:id="rId4"/>
    <sheet name="Per Diem Rate" sheetId="8" r:id="rId5"/>
    <sheet name="NOTES" sheetId="4" r:id="rId6"/>
  </sheets>
  <definedNames>
    <definedName name="GLCode">#REF!</definedName>
    <definedName name="_xlnm.Print_Area" localSheetId="0">'Expense Auth Form'!$A$11:$R$67</definedName>
    <definedName name="_xlnm.Print_Area" localSheetId="1">'Expense Reconciliation'!$A$1:$N$44</definedName>
    <definedName name="_xlnm.Print_Titles" localSheetId="0">'Expense Auth Form'!$1:$10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2" l="1"/>
  <c r="A24" i="2"/>
  <c r="A23" i="2"/>
  <c r="A22" i="2"/>
  <c r="A21" i="2"/>
  <c r="A20" i="2"/>
  <c r="A19" i="2"/>
  <c r="A18" i="2"/>
  <c r="A17" i="2"/>
  <c r="A16" i="2"/>
  <c r="A15" i="2"/>
  <c r="A28" i="2" l="1"/>
  <c r="A27" i="2"/>
  <c r="A26" i="2"/>
  <c r="H50" i="1"/>
  <c r="H49" i="1"/>
  <c r="H48" i="1"/>
  <c r="H47" i="1"/>
  <c r="H46" i="1"/>
  <c r="H45" i="1"/>
  <c r="H44" i="1"/>
  <c r="H43" i="1"/>
  <c r="H42" i="1"/>
  <c r="H38" i="1"/>
  <c r="M30" i="2" l="1"/>
  <c r="L30" i="2"/>
  <c r="K30" i="2"/>
  <c r="J30" i="2"/>
  <c r="G30" i="2"/>
  <c r="F30" i="2"/>
  <c r="E30" i="2"/>
  <c r="D30" i="2"/>
  <c r="B9" i="2"/>
  <c r="B8" i="2"/>
  <c r="C7" i="2"/>
  <c r="C6" i="2"/>
  <c r="C5" i="2"/>
  <c r="L29" i="3" l="1"/>
  <c r="J28" i="3"/>
  <c r="J31" i="3" s="1"/>
  <c r="I28" i="3"/>
  <c r="I31" i="3" s="1"/>
  <c r="H28" i="3"/>
  <c r="H31" i="3" s="1"/>
  <c r="G28" i="3"/>
  <c r="G31" i="3" s="1"/>
  <c r="F28" i="3"/>
  <c r="F31" i="3" s="1"/>
  <c r="E28" i="3"/>
  <c r="E31" i="3" s="1"/>
  <c r="D28" i="3"/>
  <c r="D31" i="3" s="1"/>
  <c r="L27" i="3"/>
  <c r="L26" i="3"/>
  <c r="L25" i="3"/>
  <c r="L24" i="3"/>
  <c r="L23" i="3"/>
  <c r="L22" i="3"/>
  <c r="L21" i="3"/>
  <c r="L20" i="3"/>
  <c r="D10" i="3"/>
  <c r="D9" i="3"/>
  <c r="L4" i="3"/>
  <c r="L3" i="3"/>
  <c r="M29" i="2"/>
  <c r="M34" i="2" s="1"/>
  <c r="L29" i="2"/>
  <c r="L36" i="2" s="1"/>
  <c r="K29" i="2"/>
  <c r="K36" i="2" s="1"/>
  <c r="J29" i="2"/>
  <c r="J38" i="2" s="1"/>
  <c r="H29" i="2"/>
  <c r="G29" i="2"/>
  <c r="G38" i="2" s="1"/>
  <c r="F29" i="2"/>
  <c r="F36" i="2" s="1"/>
  <c r="E29" i="2"/>
  <c r="E36" i="2" s="1"/>
  <c r="D29" i="2"/>
  <c r="D34" i="2" s="1"/>
  <c r="C29" i="2"/>
  <c r="B29" i="2"/>
  <c r="D9" i="2"/>
  <c r="D8" i="2"/>
  <c r="N4" i="2"/>
  <c r="N3" i="2"/>
  <c r="H63" i="1"/>
  <c r="H53" i="1"/>
  <c r="H41" i="1"/>
  <c r="H40" i="1"/>
  <c r="H39" i="1"/>
  <c r="H37" i="1"/>
  <c r="H31" i="1"/>
  <c r="H29" i="1"/>
  <c r="H27" i="1"/>
  <c r="H25" i="1"/>
  <c r="H22" i="1"/>
  <c r="H14" i="1"/>
  <c r="C30" i="2" s="1"/>
  <c r="H13" i="1"/>
  <c r="B30" i="2" s="1"/>
  <c r="G8" i="1"/>
  <c r="D8" i="1"/>
  <c r="O4" i="1"/>
  <c r="O3" i="1"/>
  <c r="N18" i="2" l="1"/>
  <c r="N21" i="2"/>
  <c r="L28" i="3"/>
  <c r="H30" i="3"/>
  <c r="N17" i="2"/>
  <c r="N20" i="2"/>
  <c r="N22" i="2"/>
  <c r="N25" i="2"/>
  <c r="N27" i="2"/>
  <c r="D30" i="3"/>
  <c r="N24" i="2"/>
  <c r="N26" i="2"/>
  <c r="N19" i="2"/>
  <c r="N23" i="2"/>
  <c r="N16" i="2"/>
  <c r="N15" i="2"/>
  <c r="N28" i="2"/>
  <c r="H33" i="1"/>
  <c r="H30" i="2" s="1"/>
  <c r="H34" i="2" s="1"/>
  <c r="C36" i="2"/>
  <c r="B34" i="2"/>
  <c r="K34" i="2"/>
  <c r="E34" i="2"/>
  <c r="J34" i="2"/>
  <c r="G34" i="2"/>
  <c r="L34" i="2"/>
  <c r="F34" i="2"/>
  <c r="C34" i="2"/>
  <c r="H55" i="1"/>
  <c r="I30" i="2" s="1"/>
  <c r="H19" i="1"/>
  <c r="G36" i="2"/>
  <c r="M38" i="2"/>
  <c r="J36" i="2"/>
  <c r="E38" i="2"/>
  <c r="L38" i="2"/>
  <c r="C38" i="2"/>
  <c r="D38" i="2"/>
  <c r="M36" i="2"/>
  <c r="D36" i="2"/>
  <c r="K38" i="2"/>
  <c r="F38" i="2"/>
  <c r="B38" i="2"/>
  <c r="B36" i="2"/>
  <c r="L31" i="3"/>
  <c r="E30" i="3"/>
  <c r="I30" i="3"/>
  <c r="F30" i="3"/>
  <c r="J30" i="3"/>
  <c r="G30" i="3"/>
  <c r="L30" i="3" l="1"/>
  <c r="I29" i="2"/>
  <c r="I36" i="2" s="1"/>
  <c r="N29" i="2"/>
  <c r="H38" i="2"/>
  <c r="H36" i="2"/>
  <c r="I34" i="2"/>
  <c r="N34" i="2" s="1"/>
  <c r="N30" i="2"/>
  <c r="H65" i="1"/>
  <c r="J65" i="1" s="1"/>
  <c r="N36" i="2" l="1"/>
  <c r="I38" i="2"/>
  <c r="N38" i="2" s="1"/>
  <c r="N42" i="2" l="1"/>
  <c r="K42" i="2"/>
  <c r="N40" i="2"/>
  <c r="K40" i="2"/>
</calcChain>
</file>

<file path=xl/comments1.xml><?xml version="1.0" encoding="utf-8"?>
<comments xmlns="http://schemas.openxmlformats.org/spreadsheetml/2006/main">
  <authors>
    <author>Mike Oropeza</author>
    <author>Apta Software</author>
    <author>Mike</author>
  </authors>
  <commentList>
    <comment ref="F13" authorId="0" shapeId="0">
      <text>
        <r>
          <rPr>
            <b/>
            <sz val="9"/>
            <color indexed="81"/>
            <rFont val="Tahoma"/>
            <family val="2"/>
          </rPr>
          <t>Mike Oropeza:</t>
        </r>
        <r>
          <rPr>
            <sz val="9"/>
            <color indexed="81"/>
            <rFont val="Tahoma"/>
            <family val="2"/>
          </rPr>
          <t xml:space="preserve">
</t>
        </r>
        <r>
          <rPr>
            <b/>
            <sz val="12"/>
            <color indexed="81"/>
            <rFont val="Rockwell"/>
            <family val="1"/>
          </rPr>
          <t xml:space="preserve">See:
</t>
        </r>
        <r>
          <rPr>
            <b/>
            <sz val="12"/>
            <color indexed="10"/>
            <rFont val="Rockwell"/>
            <family val="1"/>
          </rPr>
          <t>Mileage Rate Tab</t>
        </r>
        <r>
          <rPr>
            <b/>
            <sz val="12"/>
            <color indexed="81"/>
            <rFont val="Rockwell"/>
            <family val="1"/>
          </rPr>
          <t xml:space="preserve">
</t>
        </r>
      </text>
    </comment>
    <comment ref="D22" authorId="0" shapeId="0">
      <text>
        <r>
          <rPr>
            <b/>
            <sz val="9"/>
            <color indexed="81"/>
            <rFont val="Tahoma"/>
            <family val="2"/>
          </rPr>
          <t>Mike Oropeza:</t>
        </r>
        <r>
          <rPr>
            <sz val="9"/>
            <color indexed="81"/>
            <rFont val="Tahoma"/>
            <family val="2"/>
          </rPr>
          <t xml:space="preserve">
</t>
        </r>
        <r>
          <rPr>
            <b/>
            <sz val="14"/>
            <color indexed="8"/>
            <rFont val="Tahoma"/>
            <family val="2"/>
          </rPr>
          <t>See:</t>
        </r>
        <r>
          <rPr>
            <sz val="9"/>
            <color indexed="81"/>
            <rFont val="Tahoma"/>
            <family val="2"/>
          </rPr>
          <t xml:space="preserve">
</t>
        </r>
        <r>
          <rPr>
            <b/>
            <sz val="12"/>
            <color indexed="10"/>
            <rFont val="Tahoma"/>
            <family val="2"/>
          </rPr>
          <t>Per Diem Rate Tab</t>
        </r>
      </text>
    </comment>
    <comment ref="E22" authorId="1" shapeId="0">
      <text>
        <r>
          <rPr>
            <b/>
            <sz val="8"/>
            <color indexed="81"/>
            <rFont val="Tahoma"/>
            <family val="2"/>
          </rPr>
          <t>Apta Software:</t>
        </r>
        <r>
          <rPr>
            <sz val="8"/>
            <color indexed="81"/>
            <rFont val="Tahoma"/>
            <family val="2"/>
          </rPr>
          <t xml:space="preserve">
</t>
        </r>
        <r>
          <rPr>
            <sz val="12"/>
            <color indexed="81"/>
            <rFont val="Tahoma"/>
            <family val="2"/>
          </rPr>
          <t xml:space="preserve"> Room Tax Rates "City Only"
       No State !</t>
        </r>
        <r>
          <rPr>
            <sz val="8"/>
            <color indexed="81"/>
            <rFont val="Tahoma"/>
            <family val="2"/>
          </rPr>
          <t xml:space="preserve">
</t>
        </r>
        <r>
          <rPr>
            <sz val="10"/>
            <color indexed="81"/>
            <rFont val="Tahoma"/>
            <family val="2"/>
          </rPr>
          <t>Austin - 9 %</t>
        </r>
        <r>
          <rPr>
            <sz val="8"/>
            <color indexed="81"/>
            <rFont val="Tahoma"/>
            <family val="2"/>
          </rPr>
          <t xml:space="preserve">
</t>
        </r>
        <r>
          <rPr>
            <sz val="10"/>
            <color indexed="81"/>
            <rFont val="Tahoma"/>
            <family val="2"/>
          </rPr>
          <t xml:space="preserve">Corpus Christi - 9 %
Eagel Pass - 7 %
El Paso - 7 %
Houston - 9 %
San Antonio - 10.75 %
Waco - 7 %
</t>
        </r>
      </text>
    </comment>
    <comment ref="D25" authorId="1" shapeId="0">
      <text>
        <r>
          <rPr>
            <b/>
            <sz val="8"/>
            <color indexed="81"/>
            <rFont val="Tahoma"/>
            <family val="2"/>
          </rPr>
          <t>Apta Software:</t>
        </r>
        <r>
          <rPr>
            <sz val="8"/>
            <color indexed="81"/>
            <rFont val="Tahoma"/>
            <family val="2"/>
          </rPr>
          <t xml:space="preserve">
</t>
        </r>
        <r>
          <rPr>
            <sz val="10"/>
            <color indexed="81"/>
            <rFont val="Tahoma"/>
            <family val="2"/>
          </rPr>
          <t>Please Don’t't forget to</t>
        </r>
        <r>
          <rPr>
            <b/>
            <sz val="11"/>
            <color indexed="10"/>
            <rFont val="Tahoma"/>
            <family val="2"/>
          </rPr>
          <t xml:space="preserve"> Enter the Out of State</t>
        </r>
        <r>
          <rPr>
            <sz val="10"/>
            <color indexed="81"/>
            <rFont val="Tahoma"/>
            <family val="2"/>
          </rPr>
          <t xml:space="preserve"> Limit  in the 
</t>
        </r>
        <r>
          <rPr>
            <b/>
            <sz val="10"/>
            <color indexed="10"/>
            <rFont val="Tahoma"/>
            <family val="2"/>
          </rPr>
          <t>NEXT LINE</t>
        </r>
      </text>
    </comment>
    <comment ref="D26" authorId="1" shapeId="0">
      <text>
        <r>
          <rPr>
            <b/>
            <sz val="8"/>
            <color indexed="81"/>
            <rFont val="Tahoma"/>
            <family val="2"/>
          </rPr>
          <t>Apta Software:</t>
        </r>
        <r>
          <rPr>
            <sz val="8"/>
            <color indexed="81"/>
            <rFont val="Tahoma"/>
            <family val="2"/>
          </rPr>
          <t xml:space="preserve">
</t>
        </r>
        <r>
          <rPr>
            <sz val="10"/>
            <color indexed="81"/>
            <rFont val="Tahoma"/>
            <family val="2"/>
          </rPr>
          <t>Please Don’t't forget to</t>
        </r>
        <r>
          <rPr>
            <b/>
            <sz val="11"/>
            <color indexed="10"/>
            <rFont val="Tahoma"/>
            <family val="2"/>
          </rPr>
          <t xml:space="preserve"> Enter the Out of State</t>
        </r>
        <r>
          <rPr>
            <sz val="10"/>
            <color indexed="81"/>
            <rFont val="Tahoma"/>
            <family val="2"/>
          </rPr>
          <t xml:space="preserve"> Limit  in the 
</t>
        </r>
        <r>
          <rPr>
            <b/>
            <sz val="10"/>
            <color indexed="10"/>
            <rFont val="Tahoma"/>
            <family val="2"/>
          </rPr>
          <t>NEXT LINE</t>
        </r>
      </text>
    </comment>
    <comment ref="D27" authorId="1" shapeId="0">
      <text>
        <r>
          <rPr>
            <b/>
            <sz val="8"/>
            <color indexed="81"/>
            <rFont val="Tahoma"/>
            <family val="2"/>
          </rPr>
          <t>Apta Software:</t>
        </r>
        <r>
          <rPr>
            <sz val="8"/>
            <color indexed="81"/>
            <rFont val="Tahoma"/>
            <family val="2"/>
          </rPr>
          <t xml:space="preserve">
</t>
        </r>
        <r>
          <rPr>
            <sz val="10"/>
            <color indexed="81"/>
            <rFont val="Tahoma"/>
            <family val="2"/>
          </rPr>
          <t>Please Don’t't forget to</t>
        </r>
        <r>
          <rPr>
            <b/>
            <sz val="11"/>
            <color indexed="10"/>
            <rFont val="Tahoma"/>
            <family val="2"/>
          </rPr>
          <t xml:space="preserve"> Enter the Out of State</t>
        </r>
        <r>
          <rPr>
            <sz val="10"/>
            <color indexed="81"/>
            <rFont val="Tahoma"/>
            <family val="2"/>
          </rPr>
          <t xml:space="preserve"> Limit  in the 
</t>
        </r>
        <r>
          <rPr>
            <b/>
            <sz val="10"/>
            <color indexed="10"/>
            <rFont val="Tahoma"/>
            <family val="2"/>
          </rPr>
          <t>NEXT LINE</t>
        </r>
      </text>
    </comment>
    <comment ref="D28" authorId="1" shapeId="0">
      <text>
        <r>
          <rPr>
            <b/>
            <sz val="8"/>
            <color indexed="81"/>
            <rFont val="Tahoma"/>
            <family val="2"/>
          </rPr>
          <t>Apta Software:</t>
        </r>
        <r>
          <rPr>
            <sz val="8"/>
            <color indexed="81"/>
            <rFont val="Tahoma"/>
            <family val="2"/>
          </rPr>
          <t xml:space="preserve">
</t>
        </r>
        <r>
          <rPr>
            <sz val="10"/>
            <color indexed="81"/>
            <rFont val="Tahoma"/>
            <family val="2"/>
          </rPr>
          <t>Please Don’t't forget to</t>
        </r>
        <r>
          <rPr>
            <b/>
            <sz val="11"/>
            <color indexed="10"/>
            <rFont val="Tahoma"/>
            <family val="2"/>
          </rPr>
          <t xml:space="preserve"> Enter the Out of State</t>
        </r>
        <r>
          <rPr>
            <sz val="10"/>
            <color indexed="81"/>
            <rFont val="Tahoma"/>
            <family val="2"/>
          </rPr>
          <t xml:space="preserve"> Limit  in the 
</t>
        </r>
        <r>
          <rPr>
            <b/>
            <sz val="10"/>
            <color indexed="10"/>
            <rFont val="Tahoma"/>
            <family val="2"/>
          </rPr>
          <t>NEXT LINE</t>
        </r>
      </text>
    </comment>
    <comment ref="D29" authorId="1" shapeId="0">
      <text>
        <r>
          <rPr>
            <b/>
            <sz val="8"/>
            <color indexed="81"/>
            <rFont val="Tahoma"/>
            <family val="2"/>
          </rPr>
          <t>Apta Software:</t>
        </r>
        <r>
          <rPr>
            <sz val="8"/>
            <color indexed="81"/>
            <rFont val="Tahoma"/>
            <family val="2"/>
          </rPr>
          <t xml:space="preserve">
</t>
        </r>
        <r>
          <rPr>
            <sz val="10"/>
            <color indexed="81"/>
            <rFont val="Tahoma"/>
            <family val="2"/>
          </rPr>
          <t>Please Don’t't forget to</t>
        </r>
        <r>
          <rPr>
            <b/>
            <sz val="11"/>
            <color indexed="10"/>
            <rFont val="Tahoma"/>
            <family val="2"/>
          </rPr>
          <t xml:space="preserve"> Enter the Out of State</t>
        </r>
        <r>
          <rPr>
            <sz val="10"/>
            <color indexed="81"/>
            <rFont val="Tahoma"/>
            <family val="2"/>
          </rPr>
          <t xml:space="preserve"> Limit  in the 
</t>
        </r>
        <r>
          <rPr>
            <b/>
            <sz val="10"/>
            <color indexed="10"/>
            <rFont val="Tahoma"/>
            <family val="2"/>
          </rPr>
          <t>NEXT LINE</t>
        </r>
      </text>
    </comment>
    <comment ref="D30" authorId="1" shapeId="0">
      <text>
        <r>
          <rPr>
            <b/>
            <sz val="8"/>
            <color indexed="81"/>
            <rFont val="Tahoma"/>
            <family val="2"/>
          </rPr>
          <t>Apta Software:</t>
        </r>
        <r>
          <rPr>
            <sz val="8"/>
            <color indexed="81"/>
            <rFont val="Tahoma"/>
            <family val="2"/>
          </rPr>
          <t xml:space="preserve">
</t>
        </r>
        <r>
          <rPr>
            <sz val="10"/>
            <color indexed="81"/>
            <rFont val="Tahoma"/>
            <family val="2"/>
          </rPr>
          <t>Please Don’t't forget to</t>
        </r>
        <r>
          <rPr>
            <b/>
            <sz val="11"/>
            <color indexed="10"/>
            <rFont val="Tahoma"/>
            <family val="2"/>
          </rPr>
          <t xml:space="preserve"> Enter the Out of State</t>
        </r>
        <r>
          <rPr>
            <sz val="10"/>
            <color indexed="81"/>
            <rFont val="Tahoma"/>
            <family val="2"/>
          </rPr>
          <t xml:space="preserve"> Limit  in the 
</t>
        </r>
        <r>
          <rPr>
            <b/>
            <sz val="10"/>
            <color indexed="10"/>
            <rFont val="Tahoma"/>
            <family val="2"/>
          </rPr>
          <t>NEXT LINE</t>
        </r>
      </text>
    </comment>
    <comment ref="D31" authorId="1" shapeId="0">
      <text>
        <r>
          <rPr>
            <b/>
            <sz val="8"/>
            <color indexed="81"/>
            <rFont val="Tahoma"/>
            <family val="2"/>
          </rPr>
          <t>Apta Software:</t>
        </r>
        <r>
          <rPr>
            <sz val="8"/>
            <color indexed="81"/>
            <rFont val="Tahoma"/>
            <family val="2"/>
          </rPr>
          <t xml:space="preserve">
</t>
        </r>
        <r>
          <rPr>
            <sz val="10"/>
            <color indexed="81"/>
            <rFont val="Tahoma"/>
            <family val="2"/>
          </rPr>
          <t>Please Don’t't forget to</t>
        </r>
        <r>
          <rPr>
            <b/>
            <sz val="11"/>
            <color indexed="10"/>
            <rFont val="Tahoma"/>
            <family val="2"/>
          </rPr>
          <t xml:space="preserve"> Enter the Out of State</t>
        </r>
        <r>
          <rPr>
            <sz val="10"/>
            <color indexed="81"/>
            <rFont val="Tahoma"/>
            <family val="2"/>
          </rPr>
          <t xml:space="preserve"> Limit  in the 
</t>
        </r>
        <r>
          <rPr>
            <b/>
            <sz val="10"/>
            <color indexed="10"/>
            <rFont val="Tahoma"/>
            <family val="2"/>
          </rPr>
          <t>NEXT LINE</t>
        </r>
      </text>
    </comment>
    <comment ref="D32" authorId="1" shapeId="0">
      <text>
        <r>
          <rPr>
            <b/>
            <sz val="8"/>
            <color indexed="81"/>
            <rFont val="Tahoma"/>
            <family val="2"/>
          </rPr>
          <t>Apta Software:</t>
        </r>
        <r>
          <rPr>
            <sz val="8"/>
            <color indexed="81"/>
            <rFont val="Tahoma"/>
            <family val="2"/>
          </rPr>
          <t xml:space="preserve">
</t>
        </r>
        <r>
          <rPr>
            <sz val="10"/>
            <color indexed="81"/>
            <rFont val="Tahoma"/>
            <family val="2"/>
          </rPr>
          <t>Please Don’t't forget to</t>
        </r>
        <r>
          <rPr>
            <b/>
            <sz val="11"/>
            <color indexed="10"/>
            <rFont val="Tahoma"/>
            <family val="2"/>
          </rPr>
          <t xml:space="preserve"> Enter the Out of State</t>
        </r>
        <r>
          <rPr>
            <sz val="10"/>
            <color indexed="81"/>
            <rFont val="Tahoma"/>
            <family val="2"/>
          </rPr>
          <t xml:space="preserve"> Limit  in the 
</t>
        </r>
        <r>
          <rPr>
            <b/>
            <sz val="10"/>
            <color indexed="10"/>
            <rFont val="Tahoma"/>
            <family val="2"/>
          </rPr>
          <t>NEXT LINE</t>
        </r>
      </text>
    </comment>
    <comment ref="B37" authorId="2" shapeId="0">
      <text>
        <r>
          <rPr>
            <b/>
            <sz val="9"/>
            <color indexed="81"/>
            <rFont val="Tahoma"/>
            <family val="2"/>
          </rPr>
          <t>Mike:</t>
        </r>
        <r>
          <rPr>
            <sz val="9"/>
            <color indexed="81"/>
            <rFont val="Tahoma"/>
            <family val="2"/>
          </rPr>
          <t xml:space="preserve">
Please Enter Date
</t>
        </r>
      </text>
    </comment>
    <comment ref="E37" authorId="0" shapeId="0">
      <text>
        <r>
          <rPr>
            <b/>
            <sz val="9"/>
            <color indexed="81"/>
            <rFont val="Tahoma"/>
            <family val="2"/>
          </rPr>
          <t>Mike Oropeza:</t>
        </r>
        <r>
          <rPr>
            <sz val="9"/>
            <color indexed="81"/>
            <rFont val="Tahoma"/>
            <family val="2"/>
          </rPr>
          <t xml:space="preserve">
</t>
        </r>
        <r>
          <rPr>
            <b/>
            <sz val="14"/>
            <color indexed="8"/>
            <rFont val="Tahoma"/>
            <family val="2"/>
          </rPr>
          <t>See:</t>
        </r>
        <r>
          <rPr>
            <sz val="9"/>
            <color indexed="81"/>
            <rFont val="Tahoma"/>
            <family val="2"/>
          </rPr>
          <t xml:space="preserve">
</t>
        </r>
        <r>
          <rPr>
            <b/>
            <sz val="12"/>
            <color indexed="10"/>
            <rFont val="Tahoma"/>
            <family val="2"/>
          </rPr>
          <t>Per Diem Rate Tab</t>
        </r>
      </text>
    </comment>
    <comment ref="B38" authorId="2" shapeId="0">
      <text>
        <r>
          <rPr>
            <b/>
            <sz val="9"/>
            <color indexed="81"/>
            <rFont val="Tahoma"/>
            <family val="2"/>
          </rPr>
          <t>Mike:</t>
        </r>
        <r>
          <rPr>
            <sz val="9"/>
            <color indexed="81"/>
            <rFont val="Tahoma"/>
            <family val="2"/>
          </rPr>
          <t xml:space="preserve">
Please Enter Date
</t>
        </r>
      </text>
    </comment>
    <comment ref="E38" authorId="0" shapeId="0">
      <text>
        <r>
          <rPr>
            <b/>
            <sz val="9"/>
            <color indexed="81"/>
            <rFont val="Tahoma"/>
            <family val="2"/>
          </rPr>
          <t>Mike Oropeza:</t>
        </r>
        <r>
          <rPr>
            <sz val="9"/>
            <color indexed="81"/>
            <rFont val="Tahoma"/>
            <family val="2"/>
          </rPr>
          <t xml:space="preserve">
</t>
        </r>
        <r>
          <rPr>
            <b/>
            <sz val="14"/>
            <color indexed="8"/>
            <rFont val="Tahoma"/>
            <family val="2"/>
          </rPr>
          <t>See:</t>
        </r>
        <r>
          <rPr>
            <sz val="9"/>
            <color indexed="81"/>
            <rFont val="Tahoma"/>
            <family val="2"/>
          </rPr>
          <t xml:space="preserve">
</t>
        </r>
        <r>
          <rPr>
            <b/>
            <sz val="12"/>
            <color indexed="10"/>
            <rFont val="Tahoma"/>
            <family val="2"/>
          </rPr>
          <t>Per Diem Rate Tab</t>
        </r>
      </text>
    </comment>
    <comment ref="B39" authorId="2" shapeId="0">
      <text>
        <r>
          <rPr>
            <b/>
            <sz val="9"/>
            <color indexed="81"/>
            <rFont val="Tahoma"/>
            <family val="2"/>
          </rPr>
          <t>Mike:</t>
        </r>
        <r>
          <rPr>
            <sz val="9"/>
            <color indexed="81"/>
            <rFont val="Tahoma"/>
            <family val="2"/>
          </rPr>
          <t xml:space="preserve">
Please Enter Date
</t>
        </r>
      </text>
    </comment>
    <comment ref="E39" authorId="0" shapeId="0">
      <text>
        <r>
          <rPr>
            <b/>
            <sz val="9"/>
            <color indexed="81"/>
            <rFont val="Tahoma"/>
            <family val="2"/>
          </rPr>
          <t>Mike Oropeza:</t>
        </r>
        <r>
          <rPr>
            <sz val="9"/>
            <color indexed="81"/>
            <rFont val="Tahoma"/>
            <family val="2"/>
          </rPr>
          <t xml:space="preserve">
</t>
        </r>
        <r>
          <rPr>
            <b/>
            <sz val="14"/>
            <color indexed="8"/>
            <rFont val="Tahoma"/>
            <family val="2"/>
          </rPr>
          <t>See:</t>
        </r>
        <r>
          <rPr>
            <sz val="9"/>
            <color indexed="81"/>
            <rFont val="Tahoma"/>
            <family val="2"/>
          </rPr>
          <t xml:space="preserve">
</t>
        </r>
        <r>
          <rPr>
            <b/>
            <sz val="12"/>
            <color indexed="10"/>
            <rFont val="Tahoma"/>
            <family val="2"/>
          </rPr>
          <t>Per Diem Rate Tab</t>
        </r>
      </text>
    </comment>
    <comment ref="B40" authorId="2" shapeId="0">
      <text>
        <r>
          <rPr>
            <b/>
            <sz val="9"/>
            <color indexed="81"/>
            <rFont val="Tahoma"/>
            <family val="2"/>
          </rPr>
          <t>Mike:</t>
        </r>
        <r>
          <rPr>
            <sz val="9"/>
            <color indexed="81"/>
            <rFont val="Tahoma"/>
            <family val="2"/>
          </rPr>
          <t xml:space="preserve">
Please Enter Date
</t>
        </r>
      </text>
    </comment>
    <comment ref="E40" authorId="0" shapeId="0">
      <text>
        <r>
          <rPr>
            <b/>
            <sz val="9"/>
            <color indexed="81"/>
            <rFont val="Tahoma"/>
            <family val="2"/>
          </rPr>
          <t>Mike Oropeza:</t>
        </r>
        <r>
          <rPr>
            <sz val="9"/>
            <color indexed="81"/>
            <rFont val="Tahoma"/>
            <family val="2"/>
          </rPr>
          <t xml:space="preserve">
</t>
        </r>
        <r>
          <rPr>
            <b/>
            <sz val="14"/>
            <color indexed="8"/>
            <rFont val="Tahoma"/>
            <family val="2"/>
          </rPr>
          <t>See:</t>
        </r>
        <r>
          <rPr>
            <sz val="9"/>
            <color indexed="81"/>
            <rFont val="Tahoma"/>
            <family val="2"/>
          </rPr>
          <t xml:space="preserve">
</t>
        </r>
        <r>
          <rPr>
            <b/>
            <sz val="12"/>
            <color indexed="10"/>
            <rFont val="Tahoma"/>
            <family val="2"/>
          </rPr>
          <t>Per Diem Rate Tab</t>
        </r>
      </text>
    </comment>
    <comment ref="B41" authorId="2" shapeId="0">
      <text>
        <r>
          <rPr>
            <b/>
            <sz val="9"/>
            <color indexed="81"/>
            <rFont val="Tahoma"/>
            <family val="2"/>
          </rPr>
          <t>Mike:</t>
        </r>
        <r>
          <rPr>
            <sz val="9"/>
            <color indexed="81"/>
            <rFont val="Tahoma"/>
            <family val="2"/>
          </rPr>
          <t xml:space="preserve">
Please Enter Date
</t>
        </r>
      </text>
    </comment>
    <comment ref="E41" authorId="0" shapeId="0">
      <text>
        <r>
          <rPr>
            <b/>
            <sz val="9"/>
            <color indexed="81"/>
            <rFont val="Tahoma"/>
            <family val="2"/>
          </rPr>
          <t>Mike Oropeza:</t>
        </r>
        <r>
          <rPr>
            <sz val="9"/>
            <color indexed="81"/>
            <rFont val="Tahoma"/>
            <family val="2"/>
          </rPr>
          <t xml:space="preserve">
</t>
        </r>
        <r>
          <rPr>
            <b/>
            <sz val="14"/>
            <color indexed="8"/>
            <rFont val="Tahoma"/>
            <family val="2"/>
          </rPr>
          <t>See:</t>
        </r>
        <r>
          <rPr>
            <sz val="9"/>
            <color indexed="81"/>
            <rFont val="Tahoma"/>
            <family val="2"/>
          </rPr>
          <t xml:space="preserve">
</t>
        </r>
        <r>
          <rPr>
            <b/>
            <sz val="12"/>
            <color indexed="10"/>
            <rFont val="Tahoma"/>
            <family val="2"/>
          </rPr>
          <t>Per Diem Rate Tab</t>
        </r>
      </text>
    </comment>
    <comment ref="B42" authorId="2" shapeId="0">
      <text>
        <r>
          <rPr>
            <b/>
            <sz val="9"/>
            <color indexed="81"/>
            <rFont val="Tahoma"/>
            <family val="2"/>
          </rPr>
          <t>Mike:</t>
        </r>
        <r>
          <rPr>
            <sz val="9"/>
            <color indexed="81"/>
            <rFont val="Tahoma"/>
            <family val="2"/>
          </rPr>
          <t xml:space="preserve">
Please Enter Date
</t>
        </r>
      </text>
    </comment>
    <comment ref="E42" authorId="0" shapeId="0">
      <text>
        <r>
          <rPr>
            <b/>
            <sz val="9"/>
            <color indexed="81"/>
            <rFont val="Tahoma"/>
            <family val="2"/>
          </rPr>
          <t>Mike Oropeza:</t>
        </r>
        <r>
          <rPr>
            <sz val="9"/>
            <color indexed="81"/>
            <rFont val="Tahoma"/>
            <family val="2"/>
          </rPr>
          <t xml:space="preserve">
</t>
        </r>
        <r>
          <rPr>
            <b/>
            <sz val="14"/>
            <color indexed="8"/>
            <rFont val="Tahoma"/>
            <family val="2"/>
          </rPr>
          <t>See:</t>
        </r>
        <r>
          <rPr>
            <sz val="9"/>
            <color indexed="81"/>
            <rFont val="Tahoma"/>
            <family val="2"/>
          </rPr>
          <t xml:space="preserve">
</t>
        </r>
        <r>
          <rPr>
            <b/>
            <sz val="12"/>
            <color indexed="10"/>
            <rFont val="Tahoma"/>
            <family val="2"/>
          </rPr>
          <t>Per Diem Rate Tab</t>
        </r>
      </text>
    </comment>
    <comment ref="B43" authorId="2" shapeId="0">
      <text>
        <r>
          <rPr>
            <b/>
            <sz val="9"/>
            <color indexed="81"/>
            <rFont val="Tahoma"/>
            <family val="2"/>
          </rPr>
          <t>Mike:</t>
        </r>
        <r>
          <rPr>
            <sz val="9"/>
            <color indexed="81"/>
            <rFont val="Tahoma"/>
            <family val="2"/>
          </rPr>
          <t xml:space="preserve">
Please Enter Date
</t>
        </r>
      </text>
    </comment>
    <comment ref="E43" authorId="0" shapeId="0">
      <text>
        <r>
          <rPr>
            <b/>
            <sz val="9"/>
            <color indexed="81"/>
            <rFont val="Tahoma"/>
            <family val="2"/>
          </rPr>
          <t>Mike Oropeza:</t>
        </r>
        <r>
          <rPr>
            <sz val="9"/>
            <color indexed="81"/>
            <rFont val="Tahoma"/>
            <family val="2"/>
          </rPr>
          <t xml:space="preserve">
</t>
        </r>
        <r>
          <rPr>
            <b/>
            <sz val="14"/>
            <color indexed="8"/>
            <rFont val="Tahoma"/>
            <family val="2"/>
          </rPr>
          <t>See:</t>
        </r>
        <r>
          <rPr>
            <sz val="9"/>
            <color indexed="81"/>
            <rFont val="Tahoma"/>
            <family val="2"/>
          </rPr>
          <t xml:space="preserve">
</t>
        </r>
        <r>
          <rPr>
            <b/>
            <sz val="12"/>
            <color indexed="10"/>
            <rFont val="Tahoma"/>
            <family val="2"/>
          </rPr>
          <t>Per Diem Rate Tab</t>
        </r>
      </text>
    </comment>
    <comment ref="B44" authorId="2" shapeId="0">
      <text>
        <r>
          <rPr>
            <b/>
            <sz val="9"/>
            <color indexed="81"/>
            <rFont val="Tahoma"/>
            <family val="2"/>
          </rPr>
          <t>Mike:</t>
        </r>
        <r>
          <rPr>
            <sz val="9"/>
            <color indexed="81"/>
            <rFont val="Tahoma"/>
            <family val="2"/>
          </rPr>
          <t xml:space="preserve">
Please Enter Date
</t>
        </r>
      </text>
    </comment>
    <comment ref="E44" authorId="0" shapeId="0">
      <text>
        <r>
          <rPr>
            <b/>
            <sz val="9"/>
            <color indexed="81"/>
            <rFont val="Tahoma"/>
            <family val="2"/>
          </rPr>
          <t>Mike Oropeza:</t>
        </r>
        <r>
          <rPr>
            <sz val="9"/>
            <color indexed="81"/>
            <rFont val="Tahoma"/>
            <family val="2"/>
          </rPr>
          <t xml:space="preserve">
</t>
        </r>
        <r>
          <rPr>
            <b/>
            <sz val="14"/>
            <color indexed="8"/>
            <rFont val="Tahoma"/>
            <family val="2"/>
          </rPr>
          <t>See:</t>
        </r>
        <r>
          <rPr>
            <sz val="9"/>
            <color indexed="81"/>
            <rFont val="Tahoma"/>
            <family val="2"/>
          </rPr>
          <t xml:space="preserve">
</t>
        </r>
        <r>
          <rPr>
            <b/>
            <sz val="12"/>
            <color indexed="10"/>
            <rFont val="Tahoma"/>
            <family val="2"/>
          </rPr>
          <t>Per Diem Rate Tab</t>
        </r>
      </text>
    </comment>
    <comment ref="B45" authorId="2" shapeId="0">
      <text>
        <r>
          <rPr>
            <b/>
            <sz val="9"/>
            <color indexed="81"/>
            <rFont val="Tahoma"/>
            <family val="2"/>
          </rPr>
          <t>Mike:</t>
        </r>
        <r>
          <rPr>
            <sz val="9"/>
            <color indexed="81"/>
            <rFont val="Tahoma"/>
            <family val="2"/>
          </rPr>
          <t xml:space="preserve">
Please Enter Date
</t>
        </r>
      </text>
    </comment>
    <comment ref="E45" authorId="0" shapeId="0">
      <text>
        <r>
          <rPr>
            <b/>
            <sz val="9"/>
            <color indexed="81"/>
            <rFont val="Tahoma"/>
            <family val="2"/>
          </rPr>
          <t>Mike Oropeza:</t>
        </r>
        <r>
          <rPr>
            <sz val="9"/>
            <color indexed="81"/>
            <rFont val="Tahoma"/>
            <family val="2"/>
          </rPr>
          <t xml:space="preserve">
</t>
        </r>
        <r>
          <rPr>
            <b/>
            <sz val="14"/>
            <color indexed="8"/>
            <rFont val="Tahoma"/>
            <family val="2"/>
          </rPr>
          <t>See:</t>
        </r>
        <r>
          <rPr>
            <sz val="9"/>
            <color indexed="81"/>
            <rFont val="Tahoma"/>
            <family val="2"/>
          </rPr>
          <t xml:space="preserve">
</t>
        </r>
        <r>
          <rPr>
            <b/>
            <sz val="12"/>
            <color indexed="10"/>
            <rFont val="Tahoma"/>
            <family val="2"/>
          </rPr>
          <t>Per Diem Rate Tab</t>
        </r>
      </text>
    </comment>
    <comment ref="B46" authorId="2" shapeId="0">
      <text>
        <r>
          <rPr>
            <b/>
            <sz val="9"/>
            <color indexed="81"/>
            <rFont val="Tahoma"/>
            <family val="2"/>
          </rPr>
          <t>Mike:</t>
        </r>
        <r>
          <rPr>
            <sz val="9"/>
            <color indexed="81"/>
            <rFont val="Tahoma"/>
            <family val="2"/>
          </rPr>
          <t xml:space="preserve">
Please Enter Date
</t>
        </r>
      </text>
    </comment>
    <comment ref="E46" authorId="0" shapeId="0">
      <text>
        <r>
          <rPr>
            <b/>
            <sz val="9"/>
            <color indexed="81"/>
            <rFont val="Tahoma"/>
            <family val="2"/>
          </rPr>
          <t>Mike Oropeza:</t>
        </r>
        <r>
          <rPr>
            <sz val="9"/>
            <color indexed="81"/>
            <rFont val="Tahoma"/>
            <family val="2"/>
          </rPr>
          <t xml:space="preserve">
</t>
        </r>
        <r>
          <rPr>
            <b/>
            <sz val="14"/>
            <color indexed="8"/>
            <rFont val="Tahoma"/>
            <family val="2"/>
          </rPr>
          <t>See:</t>
        </r>
        <r>
          <rPr>
            <sz val="9"/>
            <color indexed="81"/>
            <rFont val="Tahoma"/>
            <family val="2"/>
          </rPr>
          <t xml:space="preserve">
</t>
        </r>
        <r>
          <rPr>
            <b/>
            <sz val="12"/>
            <color indexed="10"/>
            <rFont val="Tahoma"/>
            <family val="2"/>
          </rPr>
          <t>Per Diem Rate Tab</t>
        </r>
      </text>
    </comment>
    <comment ref="B47" authorId="2" shapeId="0">
      <text>
        <r>
          <rPr>
            <b/>
            <sz val="9"/>
            <color indexed="81"/>
            <rFont val="Tahoma"/>
            <family val="2"/>
          </rPr>
          <t>Mike:</t>
        </r>
        <r>
          <rPr>
            <sz val="9"/>
            <color indexed="81"/>
            <rFont val="Tahoma"/>
            <family val="2"/>
          </rPr>
          <t xml:space="preserve">
Please Enter Date
</t>
        </r>
      </text>
    </comment>
    <comment ref="E47" authorId="0" shapeId="0">
      <text>
        <r>
          <rPr>
            <b/>
            <sz val="9"/>
            <color indexed="81"/>
            <rFont val="Tahoma"/>
            <family val="2"/>
          </rPr>
          <t>Mike Oropeza:</t>
        </r>
        <r>
          <rPr>
            <sz val="9"/>
            <color indexed="81"/>
            <rFont val="Tahoma"/>
            <family val="2"/>
          </rPr>
          <t xml:space="preserve">
</t>
        </r>
        <r>
          <rPr>
            <b/>
            <sz val="14"/>
            <color indexed="8"/>
            <rFont val="Tahoma"/>
            <family val="2"/>
          </rPr>
          <t>See:</t>
        </r>
        <r>
          <rPr>
            <sz val="9"/>
            <color indexed="81"/>
            <rFont val="Tahoma"/>
            <family val="2"/>
          </rPr>
          <t xml:space="preserve">
</t>
        </r>
        <r>
          <rPr>
            <b/>
            <sz val="12"/>
            <color indexed="10"/>
            <rFont val="Tahoma"/>
            <family val="2"/>
          </rPr>
          <t>Per Diem Rate Tab</t>
        </r>
      </text>
    </comment>
    <comment ref="B48" authorId="2" shapeId="0">
      <text>
        <r>
          <rPr>
            <b/>
            <sz val="9"/>
            <color indexed="81"/>
            <rFont val="Tahoma"/>
            <family val="2"/>
          </rPr>
          <t>Mike:</t>
        </r>
        <r>
          <rPr>
            <sz val="9"/>
            <color indexed="81"/>
            <rFont val="Tahoma"/>
            <family val="2"/>
          </rPr>
          <t xml:space="preserve">
Please Enter Date
</t>
        </r>
      </text>
    </comment>
    <comment ref="E48" authorId="0" shapeId="0">
      <text>
        <r>
          <rPr>
            <b/>
            <sz val="9"/>
            <color indexed="81"/>
            <rFont val="Tahoma"/>
            <family val="2"/>
          </rPr>
          <t>Mike Oropeza:</t>
        </r>
        <r>
          <rPr>
            <sz val="9"/>
            <color indexed="81"/>
            <rFont val="Tahoma"/>
            <family val="2"/>
          </rPr>
          <t xml:space="preserve">
</t>
        </r>
        <r>
          <rPr>
            <b/>
            <sz val="14"/>
            <color indexed="8"/>
            <rFont val="Tahoma"/>
            <family val="2"/>
          </rPr>
          <t>See:</t>
        </r>
        <r>
          <rPr>
            <sz val="9"/>
            <color indexed="81"/>
            <rFont val="Tahoma"/>
            <family val="2"/>
          </rPr>
          <t xml:space="preserve">
</t>
        </r>
        <r>
          <rPr>
            <b/>
            <sz val="12"/>
            <color indexed="10"/>
            <rFont val="Tahoma"/>
            <family val="2"/>
          </rPr>
          <t>Per Diem Rate Tab</t>
        </r>
      </text>
    </comment>
    <comment ref="B49" authorId="2" shapeId="0">
      <text>
        <r>
          <rPr>
            <b/>
            <sz val="9"/>
            <color indexed="81"/>
            <rFont val="Tahoma"/>
            <family val="2"/>
          </rPr>
          <t>Mike:</t>
        </r>
        <r>
          <rPr>
            <sz val="9"/>
            <color indexed="81"/>
            <rFont val="Tahoma"/>
            <family val="2"/>
          </rPr>
          <t xml:space="preserve">
Please Enter Date
</t>
        </r>
      </text>
    </comment>
    <comment ref="E49" authorId="0" shapeId="0">
      <text>
        <r>
          <rPr>
            <b/>
            <sz val="9"/>
            <color indexed="81"/>
            <rFont val="Tahoma"/>
            <family val="2"/>
          </rPr>
          <t>Mike Oropeza:</t>
        </r>
        <r>
          <rPr>
            <sz val="9"/>
            <color indexed="81"/>
            <rFont val="Tahoma"/>
            <family val="2"/>
          </rPr>
          <t xml:space="preserve">
</t>
        </r>
        <r>
          <rPr>
            <b/>
            <sz val="14"/>
            <color indexed="8"/>
            <rFont val="Tahoma"/>
            <family val="2"/>
          </rPr>
          <t>See:</t>
        </r>
        <r>
          <rPr>
            <sz val="9"/>
            <color indexed="81"/>
            <rFont val="Tahoma"/>
            <family val="2"/>
          </rPr>
          <t xml:space="preserve">
</t>
        </r>
        <r>
          <rPr>
            <b/>
            <sz val="12"/>
            <color indexed="10"/>
            <rFont val="Tahoma"/>
            <family val="2"/>
          </rPr>
          <t>Per Diem Rate Tab</t>
        </r>
      </text>
    </comment>
    <comment ref="B50" authorId="2" shapeId="0">
      <text>
        <r>
          <rPr>
            <b/>
            <sz val="9"/>
            <color indexed="81"/>
            <rFont val="Tahoma"/>
            <family val="2"/>
          </rPr>
          <t>Mike:</t>
        </r>
        <r>
          <rPr>
            <sz val="9"/>
            <color indexed="81"/>
            <rFont val="Tahoma"/>
            <family val="2"/>
          </rPr>
          <t xml:space="preserve">
Please Enter Date
</t>
        </r>
      </text>
    </comment>
    <comment ref="E50" authorId="0" shapeId="0">
      <text>
        <r>
          <rPr>
            <b/>
            <sz val="9"/>
            <color indexed="81"/>
            <rFont val="Tahoma"/>
            <family val="2"/>
          </rPr>
          <t>Mike Oropeza:</t>
        </r>
        <r>
          <rPr>
            <sz val="9"/>
            <color indexed="81"/>
            <rFont val="Tahoma"/>
            <family val="2"/>
          </rPr>
          <t xml:space="preserve">
</t>
        </r>
        <r>
          <rPr>
            <b/>
            <sz val="14"/>
            <color indexed="8"/>
            <rFont val="Tahoma"/>
            <family val="2"/>
          </rPr>
          <t>See:</t>
        </r>
        <r>
          <rPr>
            <sz val="9"/>
            <color indexed="81"/>
            <rFont val="Tahoma"/>
            <family val="2"/>
          </rPr>
          <t xml:space="preserve">
</t>
        </r>
        <r>
          <rPr>
            <b/>
            <sz val="12"/>
            <color indexed="10"/>
            <rFont val="Tahoma"/>
            <family val="2"/>
          </rPr>
          <t>Per Diem Rate Tab</t>
        </r>
      </text>
    </comment>
  </commentList>
</comments>
</file>

<file path=xl/comments2.xml><?xml version="1.0" encoding="utf-8"?>
<comments xmlns="http://schemas.openxmlformats.org/spreadsheetml/2006/main">
  <authors>
    <author>Mike Oropeza</author>
  </authors>
  <commentList>
    <comment ref="B32" authorId="0" shapeId="0">
      <text>
        <r>
          <rPr>
            <b/>
            <sz val="10"/>
            <color indexed="81"/>
            <rFont val="Tahoma"/>
            <family val="2"/>
          </rPr>
          <t>Mike Oropeza:</t>
        </r>
        <r>
          <rPr>
            <sz val="10"/>
            <color indexed="81"/>
            <rFont val="Tahoma"/>
            <family val="2"/>
          </rPr>
          <t xml:space="preserve">
Please enter a
y for yes
n for no</t>
        </r>
      </text>
    </comment>
    <comment ref="C32" authorId="0" shapeId="0">
      <text>
        <r>
          <rPr>
            <b/>
            <sz val="10"/>
            <color indexed="81"/>
            <rFont val="Tahoma"/>
            <family val="2"/>
          </rPr>
          <t>Mike Oropeza:</t>
        </r>
        <r>
          <rPr>
            <sz val="10"/>
            <color indexed="81"/>
            <rFont val="Tahoma"/>
            <family val="2"/>
          </rPr>
          <t xml:space="preserve">
Please enter a
y for yes
n for no</t>
        </r>
      </text>
    </comment>
    <comment ref="D32" authorId="0" shapeId="0">
      <text>
        <r>
          <rPr>
            <b/>
            <sz val="10"/>
            <color indexed="81"/>
            <rFont val="Tahoma"/>
            <family val="2"/>
          </rPr>
          <t>Mike Oropeza:</t>
        </r>
        <r>
          <rPr>
            <sz val="10"/>
            <color indexed="81"/>
            <rFont val="Tahoma"/>
            <family val="2"/>
          </rPr>
          <t xml:space="preserve">
Please enter a
y for yes
n for no</t>
        </r>
      </text>
    </comment>
    <comment ref="E32" authorId="0" shapeId="0">
      <text>
        <r>
          <rPr>
            <b/>
            <sz val="10"/>
            <color indexed="81"/>
            <rFont val="Tahoma"/>
            <family val="2"/>
          </rPr>
          <t>Mike Oropeza:</t>
        </r>
        <r>
          <rPr>
            <sz val="10"/>
            <color indexed="81"/>
            <rFont val="Tahoma"/>
            <family val="2"/>
          </rPr>
          <t xml:space="preserve">
Please enter a
y for yes
n for no</t>
        </r>
      </text>
    </comment>
    <comment ref="F32" authorId="0" shapeId="0">
      <text>
        <r>
          <rPr>
            <b/>
            <sz val="10"/>
            <color indexed="81"/>
            <rFont val="Tahoma"/>
            <family val="2"/>
          </rPr>
          <t>Mike Oropeza:</t>
        </r>
        <r>
          <rPr>
            <sz val="10"/>
            <color indexed="81"/>
            <rFont val="Tahoma"/>
            <family val="2"/>
          </rPr>
          <t xml:space="preserve">
Please enter a
y for yes
n for no</t>
        </r>
      </text>
    </comment>
    <comment ref="G32" authorId="0" shapeId="0">
      <text>
        <r>
          <rPr>
            <b/>
            <sz val="10"/>
            <color indexed="81"/>
            <rFont val="Tahoma"/>
            <family val="2"/>
          </rPr>
          <t>Mike Oropeza:</t>
        </r>
        <r>
          <rPr>
            <sz val="10"/>
            <color indexed="81"/>
            <rFont val="Tahoma"/>
            <family val="2"/>
          </rPr>
          <t xml:space="preserve">
Please enter a
y for yes
n for no</t>
        </r>
      </text>
    </comment>
    <comment ref="H32" authorId="0" shapeId="0">
      <text>
        <r>
          <rPr>
            <b/>
            <sz val="10"/>
            <color indexed="81"/>
            <rFont val="Tahoma"/>
            <family val="2"/>
          </rPr>
          <t>Mike Oropeza:</t>
        </r>
        <r>
          <rPr>
            <sz val="10"/>
            <color indexed="81"/>
            <rFont val="Tahoma"/>
            <family val="2"/>
          </rPr>
          <t xml:space="preserve">
Please enter a
y for yes
n for no</t>
        </r>
      </text>
    </comment>
    <comment ref="I32" authorId="0" shapeId="0">
      <text>
        <r>
          <rPr>
            <b/>
            <sz val="10"/>
            <color indexed="81"/>
            <rFont val="Tahoma"/>
            <family val="2"/>
          </rPr>
          <t>Mike Oropeza:</t>
        </r>
        <r>
          <rPr>
            <sz val="10"/>
            <color indexed="81"/>
            <rFont val="Tahoma"/>
            <family val="2"/>
          </rPr>
          <t xml:space="preserve">
Please enter a
y for yes
n for no</t>
        </r>
      </text>
    </comment>
    <comment ref="J32" authorId="0" shapeId="0">
      <text>
        <r>
          <rPr>
            <b/>
            <sz val="10"/>
            <color indexed="81"/>
            <rFont val="Tahoma"/>
            <family val="2"/>
          </rPr>
          <t>Mike Oropeza:</t>
        </r>
        <r>
          <rPr>
            <sz val="10"/>
            <color indexed="81"/>
            <rFont val="Tahoma"/>
            <family val="2"/>
          </rPr>
          <t xml:space="preserve">
Please enter a
y for yes
n for no</t>
        </r>
      </text>
    </comment>
    <comment ref="K32" authorId="0" shapeId="0">
      <text>
        <r>
          <rPr>
            <b/>
            <sz val="10"/>
            <color indexed="81"/>
            <rFont val="Tahoma"/>
            <family val="2"/>
          </rPr>
          <t>Mike Oropeza:</t>
        </r>
        <r>
          <rPr>
            <sz val="10"/>
            <color indexed="81"/>
            <rFont val="Tahoma"/>
            <family val="2"/>
          </rPr>
          <t xml:space="preserve">
Please enter a
y for yes
n for no</t>
        </r>
      </text>
    </comment>
    <comment ref="L32" authorId="0" shapeId="0">
      <text>
        <r>
          <rPr>
            <b/>
            <sz val="10"/>
            <color indexed="81"/>
            <rFont val="Tahoma"/>
            <family val="2"/>
          </rPr>
          <t>Mike Oropeza:</t>
        </r>
        <r>
          <rPr>
            <sz val="10"/>
            <color indexed="81"/>
            <rFont val="Tahoma"/>
            <family val="2"/>
          </rPr>
          <t xml:space="preserve">
Please enter a
y for yes
n for no</t>
        </r>
      </text>
    </comment>
    <comment ref="M32" authorId="0" shapeId="0">
      <text>
        <r>
          <rPr>
            <b/>
            <sz val="10"/>
            <color indexed="81"/>
            <rFont val="Tahoma"/>
            <family val="2"/>
          </rPr>
          <t>Mike Oropeza:</t>
        </r>
        <r>
          <rPr>
            <sz val="10"/>
            <color indexed="81"/>
            <rFont val="Tahoma"/>
            <family val="2"/>
          </rPr>
          <t xml:space="preserve">
Please enter a
y for yes
n for no</t>
        </r>
      </text>
    </comment>
  </commentList>
</comments>
</file>

<file path=xl/sharedStrings.xml><?xml version="1.0" encoding="utf-8"?>
<sst xmlns="http://schemas.openxmlformats.org/spreadsheetml/2006/main" count="384" uniqueCount="230">
  <si>
    <t>Expense Authorization Form</t>
  </si>
  <si>
    <t>Printed…</t>
  </si>
  <si>
    <t>I   EMPLOYEE INFORMATION</t>
  </si>
  <si>
    <t>Revision Date:</t>
  </si>
  <si>
    <t xml:space="preserve">      NAME</t>
  </si>
  <si>
    <t>Revision #</t>
  </si>
  <si>
    <t>DESTINATION</t>
  </si>
  <si>
    <t>Note --&gt;&gt;</t>
  </si>
  <si>
    <t>Yellow Cells are your Data Entry Fiels</t>
  </si>
  <si>
    <t>PURPOSE</t>
  </si>
  <si>
    <t xml:space="preserve">Departure Date    </t>
  </si>
  <si>
    <t>Return Date</t>
  </si>
  <si>
    <r>
      <t xml:space="preserve">Campus  ------&gt;&gt; Please Pick  </t>
    </r>
    <r>
      <rPr>
        <b/>
        <i/>
        <sz val="10"/>
        <color indexed="10"/>
        <rFont val="Arial"/>
        <family val="2"/>
      </rPr>
      <t>one Location</t>
    </r>
    <r>
      <rPr>
        <b/>
        <sz val="10"/>
        <rFont val="Arial"/>
        <family val="2"/>
      </rPr>
      <t xml:space="preserve"> ----&gt;&gt;</t>
    </r>
  </si>
  <si>
    <t>Estimated</t>
  </si>
  <si>
    <t>Pay By</t>
  </si>
  <si>
    <t>Fund</t>
  </si>
  <si>
    <t>Func</t>
  </si>
  <si>
    <t>Obj</t>
  </si>
  <si>
    <t>Opt 1&amp;2</t>
  </si>
  <si>
    <t>Org</t>
  </si>
  <si>
    <t>FY</t>
  </si>
  <si>
    <t>PIC</t>
  </si>
  <si>
    <t>Opt 3</t>
  </si>
  <si>
    <t>Opt 4&amp;5</t>
  </si>
  <si>
    <t xml:space="preserve">II  TRANSPORTATION </t>
  </si>
  <si>
    <t>Cost</t>
  </si>
  <si>
    <t>Method</t>
  </si>
  <si>
    <t>X X X</t>
  </si>
  <si>
    <t>X X</t>
  </si>
  <si>
    <t>X X X X</t>
  </si>
  <si>
    <t>X</t>
  </si>
  <si>
    <t>XX</t>
  </si>
  <si>
    <t xml:space="preserve">  A.  Mileage</t>
  </si>
  <si>
    <t>Miles X</t>
  </si>
  <si>
    <t>Per Mile =</t>
  </si>
  <si>
    <t xml:space="preserve">  B.  Auto/Van Rental </t>
  </si>
  <si>
    <t>Days   X</t>
  </si>
  <si>
    <t>Per day =</t>
  </si>
  <si>
    <t xml:space="preserve">  C.  Gasoline for Rental Vehicle</t>
  </si>
  <si>
    <t xml:space="preserve">  D.  Airfare</t>
  </si>
  <si>
    <t xml:space="preserve">  E.  Gas for school vehicles</t>
  </si>
  <si>
    <t xml:space="preserve">  F.  Gas for school maintenance equipment</t>
  </si>
  <si>
    <t>Sub Total</t>
  </si>
  <si>
    <t>Room Rate</t>
  </si>
  <si>
    <t xml:space="preserve">III  LODGING </t>
  </si>
  <si>
    <t>Destination</t>
  </si>
  <si>
    <t>W/O Taxes</t>
  </si>
  <si>
    <t>Taxes</t>
  </si>
  <si>
    <t>1.</t>
  </si>
  <si>
    <r>
      <t>Instate</t>
    </r>
    <r>
      <rPr>
        <sz val="9"/>
        <rFont val="Arial"/>
        <family val="2"/>
      </rPr>
      <t xml:space="preserve"> Lodging  Actual</t>
    </r>
  </si>
  <si>
    <t>X # of Nights</t>
  </si>
  <si>
    <t>2.</t>
  </si>
  <si>
    <r>
      <t>Out of State</t>
    </r>
    <r>
      <rPr>
        <sz val="9"/>
        <rFont val="Arial"/>
        <family val="2"/>
      </rPr>
      <t xml:space="preserve"> Lodging 1st Stop</t>
    </r>
  </si>
  <si>
    <r>
      <t>Out of State</t>
    </r>
    <r>
      <rPr>
        <sz val="9"/>
        <rFont val="Arial"/>
        <family val="2"/>
      </rPr>
      <t xml:space="preserve"> Lodging 1st Stop </t>
    </r>
    <r>
      <rPr>
        <b/>
        <i/>
        <sz val="9"/>
        <rFont val="Arial"/>
        <family val="2"/>
      </rPr>
      <t>Limit</t>
    </r>
  </si>
  <si>
    <r>
      <t>Out of State</t>
    </r>
    <r>
      <rPr>
        <sz val="9"/>
        <rFont val="Arial"/>
        <family val="2"/>
      </rPr>
      <t xml:space="preserve"> Lodging 2nd Stop</t>
    </r>
  </si>
  <si>
    <r>
      <t>Out of State</t>
    </r>
    <r>
      <rPr>
        <sz val="9"/>
        <rFont val="Arial"/>
        <family val="2"/>
      </rPr>
      <t xml:space="preserve"> Lodging 2nd Stop </t>
    </r>
    <r>
      <rPr>
        <b/>
        <i/>
        <sz val="9"/>
        <rFont val="Arial"/>
        <family val="2"/>
      </rPr>
      <t>Limit</t>
    </r>
  </si>
  <si>
    <r>
      <t>Out of State</t>
    </r>
    <r>
      <rPr>
        <sz val="9"/>
        <rFont val="Arial"/>
        <family val="2"/>
      </rPr>
      <t xml:space="preserve"> Lodging 3rd Stop</t>
    </r>
  </si>
  <si>
    <r>
      <t>Out of State</t>
    </r>
    <r>
      <rPr>
        <sz val="9"/>
        <rFont val="Arial"/>
        <family val="2"/>
      </rPr>
      <t xml:space="preserve"> Lodging 3rd Stop </t>
    </r>
    <r>
      <rPr>
        <b/>
        <i/>
        <sz val="9"/>
        <rFont val="Arial"/>
        <family val="2"/>
      </rPr>
      <t>Limit</t>
    </r>
  </si>
  <si>
    <r>
      <t>Out of State</t>
    </r>
    <r>
      <rPr>
        <sz val="9"/>
        <rFont val="Arial"/>
        <family val="2"/>
      </rPr>
      <t xml:space="preserve"> Lodging 4th Stop</t>
    </r>
  </si>
  <si>
    <r>
      <t>Out of State</t>
    </r>
    <r>
      <rPr>
        <sz val="9"/>
        <rFont val="Arial"/>
        <family val="2"/>
      </rPr>
      <t xml:space="preserve"> Lodging 4th Stop </t>
    </r>
    <r>
      <rPr>
        <b/>
        <i/>
        <sz val="9"/>
        <rFont val="Arial"/>
        <family val="2"/>
      </rPr>
      <t>Limit</t>
    </r>
  </si>
  <si>
    <t>IV  MEALS ( Per Day )</t>
  </si>
  <si>
    <t>Per Diem Rate</t>
  </si>
  <si>
    <t># of Days</t>
  </si>
  <si>
    <t>A</t>
  </si>
  <si>
    <t>B</t>
  </si>
  <si>
    <t>C</t>
  </si>
  <si>
    <t>Meeting Meals</t>
  </si>
  <si>
    <t># of Attendees</t>
  </si>
  <si>
    <t>MEAL</t>
  </si>
  <si>
    <t>TIPS</t>
  </si>
  <si>
    <t>Attendees Names:</t>
  </si>
  <si>
    <r>
      <t xml:space="preserve">V.  Other Expenses/Information </t>
    </r>
    <r>
      <rPr>
        <b/>
        <sz val="8"/>
        <rFont val="Arial"/>
        <family val="2"/>
      </rPr>
      <t/>
    </r>
  </si>
  <si>
    <t>D</t>
  </si>
  <si>
    <t>Requested By</t>
  </si>
  <si>
    <t>DATE</t>
  </si>
  <si>
    <t>Total Cost</t>
  </si>
  <si>
    <t>Approved By</t>
  </si>
  <si>
    <t>Check</t>
  </si>
  <si>
    <t>Credit Card</t>
  </si>
  <si>
    <t>PO</t>
  </si>
  <si>
    <t>Expense Reconcilation</t>
  </si>
  <si>
    <t>NAME</t>
  </si>
  <si>
    <t>Departure Date</t>
  </si>
  <si>
    <t xml:space="preserve"> ---Transportation---</t>
  </si>
  <si>
    <t xml:space="preserve"> -Other Expenses/Information-</t>
  </si>
  <si>
    <t>Gas for</t>
  </si>
  <si>
    <t>Gas For</t>
  </si>
  <si>
    <t>TOTAL</t>
  </si>
  <si>
    <t>Mileage</t>
  </si>
  <si>
    <t>Auto/Van</t>
  </si>
  <si>
    <t>Rentals</t>
  </si>
  <si>
    <t xml:space="preserve">School </t>
  </si>
  <si>
    <t>School</t>
  </si>
  <si>
    <t>EXPENSES</t>
  </si>
  <si>
    <t>Date</t>
  </si>
  <si>
    <t>Amount</t>
  </si>
  <si>
    <t>Vehicles</t>
  </si>
  <si>
    <t>Air Fare</t>
  </si>
  <si>
    <t>Bus/Vehicles</t>
  </si>
  <si>
    <t>Maint Equp</t>
  </si>
  <si>
    <t>Lodging</t>
  </si>
  <si>
    <t>Meals</t>
  </si>
  <si>
    <t>Other</t>
  </si>
  <si>
    <t>PER DAY</t>
  </si>
  <si>
    <t>Actual Total</t>
  </si>
  <si>
    <t>Difference on CC?</t>
  </si>
  <si>
    <t>Due to Employee</t>
  </si>
  <si>
    <t>Due From Employee</t>
  </si>
  <si>
    <t>Submitted by:</t>
  </si>
  <si>
    <t>Approved by:</t>
  </si>
  <si>
    <t>Athletic/UIL Expense Reconciliation</t>
  </si>
  <si>
    <t>Coach</t>
  </si>
  <si>
    <t>Destination / Purpose</t>
  </si>
  <si>
    <r>
      <t xml:space="preserve">Please provide receipts for </t>
    </r>
    <r>
      <rPr>
        <b/>
        <i/>
        <u/>
        <sz val="11"/>
        <color indexed="10"/>
        <rFont val="Arial"/>
        <family val="2"/>
      </rPr>
      <t>all</t>
    </r>
    <r>
      <rPr>
        <b/>
        <i/>
        <u/>
        <sz val="11"/>
        <rFont val="Arial"/>
        <family val="2"/>
      </rPr>
      <t xml:space="preserve"> expidentures</t>
    </r>
  </si>
  <si>
    <t>00</t>
  </si>
  <si>
    <t>Number of</t>
  </si>
  <si>
    <t>Staff</t>
  </si>
  <si>
    <t>Student</t>
  </si>
  <si>
    <t>Attendees</t>
  </si>
  <si>
    <t>Parking</t>
  </si>
  <si>
    <t>Description</t>
  </si>
  <si>
    <t>Due to Emp</t>
  </si>
  <si>
    <t>Due From Emp</t>
  </si>
  <si>
    <t>Purpose</t>
  </si>
  <si>
    <t>Prepaid Total</t>
  </si>
  <si>
    <t xml:space="preserve">Difference  </t>
  </si>
  <si>
    <t xml:space="preserve"># Of  </t>
  </si>
  <si>
    <t>Nights</t>
  </si>
  <si>
    <t>Invoice</t>
  </si>
  <si>
    <t>Empl Pd</t>
  </si>
  <si>
    <t>Section I - Fill out completely - employee information.</t>
  </si>
  <si>
    <t xml:space="preserve">Section II Transportation - Fill out the row that you will be needing, i.e. row A. - Mileage. </t>
  </si>
  <si>
    <t>If traveling to Corpus you don't need a mapquest. Set mileage is at 280 miles.  Any other city please provide a mapquest.</t>
  </si>
  <si>
    <t>Under column I  Pay by Method -  make sure you specify if you will be needing a check or charging to credit card.</t>
  </si>
  <si>
    <t xml:space="preserve">Fill out the accounting code you will be using. </t>
  </si>
  <si>
    <t>Section III Lodging -  Fill out your destination, room rate w/o taxes, room rate taxes, and number of days.</t>
  </si>
  <si>
    <t>Under Room rate w/o taxes column you will see a comment pick the city you are going to. If you don't see your city, use Standard rate.</t>
  </si>
  <si>
    <t>Under Room rate taxes column you will see a comment.  Click on it to see City tax rates.</t>
  </si>
  <si>
    <t>Section IV Meals - Fill out each date of travel, destination, per diem rate, and number of days is always one.</t>
  </si>
  <si>
    <t>I.E. If traveling for three days you should have three rows filled out one row per day.</t>
  </si>
  <si>
    <t>Section V  - You fill out this section if you are have any other expenses on this travel. Example "Regstration Fee, Parking,etc"</t>
  </si>
  <si>
    <t>Sign your name on the Requested by line and date it.  Make sure your Principal signs on the Approved by line and dates it.</t>
  </si>
  <si>
    <t>Expense Reconciliation Form</t>
  </si>
  <si>
    <t>Your top section will be populated from the information you entered on the Expense Authorization form.</t>
  </si>
  <si>
    <t>Complete Column B through M then proceed to # 3 below to complete Column I.</t>
  </si>
  <si>
    <r>
      <t xml:space="preserve">Go down to Row 45 to complete the correct per diem tier.   Go down to Row 95 for </t>
    </r>
    <r>
      <rPr>
        <b/>
        <sz val="11"/>
        <color rgb="FFFF0000"/>
        <rFont val="Calibri"/>
        <family val="2"/>
        <scheme val="minor"/>
      </rPr>
      <t>First</t>
    </r>
    <r>
      <rPr>
        <sz val="11"/>
        <color theme="1"/>
        <rFont val="Calibri"/>
        <family val="2"/>
        <scheme val="minor"/>
      </rPr>
      <t xml:space="preserve"> &amp; </t>
    </r>
    <r>
      <rPr>
        <b/>
        <sz val="11"/>
        <color rgb="FFFF0000"/>
        <rFont val="Calibri"/>
        <family val="2"/>
        <scheme val="minor"/>
      </rPr>
      <t xml:space="preserve">Last </t>
    </r>
    <r>
      <rPr>
        <sz val="11"/>
        <color theme="1"/>
        <rFont val="Calibri"/>
        <family val="2"/>
        <scheme val="minor"/>
      </rPr>
      <t>Day travel.</t>
    </r>
  </si>
  <si>
    <r>
      <t xml:space="preserve">You will go to Column F - Actual and drop your receipt amounts for each meal Breakfast, Lunch and Dinner you had for the </t>
    </r>
    <r>
      <rPr>
        <b/>
        <sz val="11"/>
        <color rgb="FFFF0000"/>
        <rFont val="Calibri"/>
        <family val="2"/>
        <scheme val="minor"/>
      </rPr>
      <t>first</t>
    </r>
    <r>
      <rPr>
        <sz val="11"/>
        <color theme="1"/>
        <rFont val="Calibri"/>
        <family val="2"/>
        <scheme val="minor"/>
      </rPr>
      <t xml:space="preserve"> day. </t>
    </r>
  </si>
  <si>
    <t>Your IE row is for tips given, make sure Tip is on receipt. You will be allowed Actual Expenses up to the Per Diem Rate !!!</t>
  </si>
  <si>
    <t>If your actual expenses are less than the Per Diem Rate, you will need to reimburse Por Vida !!!!</t>
  </si>
  <si>
    <t>Continue to enter actual receipt amounts for each meal you had per day, If this is your last day then go to step 3 above.</t>
  </si>
  <si>
    <t>Once you have entered all your meals, column I will be populated by the amounts you entered in the bottom section.</t>
  </si>
  <si>
    <t>You will see an amount either on Due to Employee or on Due from Employee.</t>
  </si>
  <si>
    <t>Sign your name on the Submitted by line and date it.  Make sure your Principal signs on the Approved by line and dates it.</t>
  </si>
  <si>
    <t>***</t>
  </si>
  <si>
    <t>Important NOTE - new EDGAR rules</t>
  </si>
  <si>
    <t>Food - will be reimbursed on actual food costs at the Per Diem rate for the city/town.</t>
  </si>
  <si>
    <t>Food - actual receipts must be provided to be reimbursable, otherwise no receipts no reimbursement.</t>
  </si>
  <si>
    <t>Food - no left over Per Diem dollars from the previous day can be used for the following day Per Diem costs.</t>
  </si>
  <si>
    <t>New Frontiers Charter School</t>
  </si>
  <si>
    <t>District Administration</t>
  </si>
  <si>
    <t>NFCS - Elementary</t>
  </si>
  <si>
    <t>NFCS - Middle School</t>
  </si>
  <si>
    <t>NFCS - High School</t>
  </si>
  <si>
    <t>Cities not appearing below may be located within a county for which rates are listed.</t>
  </si>
  <si>
    <t>To determine what county a city is located in, visit the National Association of Counties (NACO) website (a non-federal website).</t>
  </si>
  <si>
    <t>Max lodging by Month (excluding taxes)</t>
  </si>
  <si>
    <t>Oct</t>
  </si>
  <si>
    <t>Nov</t>
  </si>
  <si>
    <t>Dec</t>
  </si>
  <si>
    <t>Jan</t>
  </si>
  <si>
    <t>Feb</t>
  </si>
  <si>
    <t>Mar</t>
  </si>
  <si>
    <t>Apr</t>
  </si>
  <si>
    <t>May</t>
  </si>
  <si>
    <t>Jun</t>
  </si>
  <si>
    <t>Jul</t>
  </si>
  <si>
    <t>Aug</t>
  </si>
  <si>
    <t>Sep</t>
  </si>
  <si>
    <t>Standard Rate</t>
  </si>
  <si>
    <t>Applies for all locations without specified rates</t>
  </si>
  <si>
    <t>Arlington / Fort Worth / Grapevine</t>
  </si>
  <si>
    <t>Tarrant County / City of Grapevine</t>
  </si>
  <si>
    <t>Austin</t>
  </si>
  <si>
    <t>Travis</t>
  </si>
  <si>
    <t>Big Spring</t>
  </si>
  <si>
    <t>Howard</t>
  </si>
  <si>
    <t>College Station</t>
  </si>
  <si>
    <t>Brazos</t>
  </si>
  <si>
    <t>Corpus Christi</t>
  </si>
  <si>
    <t>Nueces</t>
  </si>
  <si>
    <t>Dallas</t>
  </si>
  <si>
    <t>El Paso</t>
  </si>
  <si>
    <t>Galveston</t>
  </si>
  <si>
    <t>Houston (L.B. Johnson Space Center)</t>
  </si>
  <si>
    <t>Montgomery / Fort Bend / Harris</t>
  </si>
  <si>
    <t>Laredo</t>
  </si>
  <si>
    <t>Webb</t>
  </si>
  <si>
    <t>McAllen</t>
  </si>
  <si>
    <t>Hidalgo</t>
  </si>
  <si>
    <t>Midland</t>
  </si>
  <si>
    <t>Pearsall</t>
  </si>
  <si>
    <t>Frio / Medina / La Salle</t>
  </si>
  <si>
    <t>Pecos</t>
  </si>
  <si>
    <t>Reeves</t>
  </si>
  <si>
    <t>Plano</t>
  </si>
  <si>
    <t>Collin</t>
  </si>
  <si>
    <t>Williamson</t>
  </si>
  <si>
    <t>San Angelo</t>
  </si>
  <si>
    <t>Tom Green</t>
  </si>
  <si>
    <t>San Antonio</t>
  </si>
  <si>
    <t>Bexar</t>
  </si>
  <si>
    <t>South Padre Island</t>
  </si>
  <si>
    <t>Cameron</t>
  </si>
  <si>
    <t>Waco</t>
  </si>
  <si>
    <t>McLennan</t>
  </si>
  <si>
    <t>Footnotes</t>
  </si>
  <si>
    <t>Bottom of Form</t>
  </si>
  <si>
    <t xml:space="preserve">You searched for: Texas </t>
  </si>
  <si>
    <t xml:space="preserve">M&amp;IE (5) </t>
  </si>
  <si>
    <t xml:space="preserve">Dallas </t>
  </si>
  <si>
    <t xml:space="preserve">Round Rock </t>
  </si>
  <si>
    <t xml:space="preserve">Print Results New Search </t>
  </si>
  <si>
    <t>5.     Meals and Incidental Expenses, see Breakdown of M&amp;IE Expenses for important information on first and last days of travel.</t>
  </si>
  <si>
    <r>
      <t>Primary Destination (</t>
    </r>
    <r>
      <rPr>
        <b/>
        <sz val="9"/>
        <color rgb="FF006DB6"/>
        <rFont val="Times New Roman"/>
        <family val="1"/>
      </rPr>
      <t>1</t>
    </r>
    <r>
      <rPr>
        <b/>
        <sz val="9"/>
        <color rgb="FF000000"/>
        <rFont val="Source Sans Pro"/>
      </rPr>
      <t xml:space="preserve">, </t>
    </r>
    <r>
      <rPr>
        <b/>
        <sz val="9"/>
        <color rgb="FF006DB6"/>
        <rFont val="Times New Roman"/>
        <family val="1"/>
      </rPr>
      <t>2</t>
    </r>
    <r>
      <rPr>
        <b/>
        <sz val="9"/>
        <color rgb="FF000000"/>
        <rFont val="Source Sans Pro"/>
      </rPr>
      <t>)</t>
    </r>
  </si>
  <si>
    <r>
      <t>County (</t>
    </r>
    <r>
      <rPr>
        <b/>
        <sz val="9"/>
        <color rgb="FF006DB6"/>
        <rFont val="Times New Roman"/>
        <family val="1"/>
      </rPr>
      <t>3</t>
    </r>
    <r>
      <rPr>
        <b/>
        <sz val="9"/>
        <color rgb="FF000000"/>
        <rFont val="Source Sans Pro"/>
      </rPr>
      <t xml:space="preserve">, </t>
    </r>
    <r>
      <rPr>
        <b/>
        <sz val="9"/>
        <color rgb="FF006DB6"/>
        <rFont val="Times New Roman"/>
        <family val="1"/>
      </rPr>
      <t>4</t>
    </r>
    <r>
      <rPr>
        <b/>
        <sz val="9"/>
        <color rgb="FF000000"/>
        <rFont val="Source Sans Pro"/>
      </rPr>
      <t>)</t>
    </r>
  </si>
  <si>
    <r>
      <t>1.</t>
    </r>
    <r>
      <rPr>
        <sz val="9"/>
        <color rgb="FF333333"/>
        <rFont val="Times New Roman"/>
        <family val="1"/>
      </rPr>
      <t xml:space="preserve">     </t>
    </r>
    <r>
      <rPr>
        <sz val="9"/>
        <color rgb="FF333333"/>
        <rFont val="Source Sans Pro"/>
      </rPr>
      <t xml:space="preserve">Traveler reimbursement is based on the location of the work activities and not the accommodations, unless lodging is not available at the work activity, then the agency may authorize the rate where lodging is obtained. </t>
    </r>
  </si>
  <si>
    <r>
      <t>2.</t>
    </r>
    <r>
      <rPr>
        <sz val="9"/>
        <color rgb="FF333333"/>
        <rFont val="Times New Roman"/>
        <family val="1"/>
      </rPr>
      <t xml:space="preserve">     </t>
    </r>
    <r>
      <rPr>
        <sz val="9"/>
        <color rgb="FF333333"/>
        <rFont val="Source Sans Pro"/>
      </rPr>
      <t>Unless otherwise specified, the per diem locality is defined as"all locations within, or entirely surrounded by, the corporate limits of the key city, including independent entities located within those boundaries."</t>
    </r>
  </si>
  <si>
    <r>
      <t>3.</t>
    </r>
    <r>
      <rPr>
        <sz val="9"/>
        <color rgb="FF333333"/>
        <rFont val="Times New Roman"/>
        <family val="1"/>
      </rPr>
      <t xml:space="preserve">     </t>
    </r>
    <r>
      <rPr>
        <sz val="9"/>
        <color rgb="FF333333"/>
        <rFont val="Source Sans Pro"/>
      </rPr>
      <t>Per diem localities with county definitions shall include"all locations within, or entirely surrounded by, the corporate limits of the key city as well as the boundaries of the listed counties, including independent entities located within the boundaries of the key city and the listed counties (unless otherwise listed separately)."</t>
    </r>
  </si>
  <si>
    <r>
      <t>4.</t>
    </r>
    <r>
      <rPr>
        <sz val="9"/>
        <color rgb="FF333333"/>
        <rFont val="Times New Roman"/>
        <family val="1"/>
      </rPr>
      <t xml:space="preserve">     </t>
    </r>
    <r>
      <rPr>
        <sz val="9"/>
        <color rgb="FF333333"/>
        <rFont val="Source Sans Pro"/>
      </rPr>
      <t>When a military installation or Government-related facility (whether or not specifically named) is located partially within more than one city or county boundary, the applicable per diem rate for the entire installation or facility is the higher of the rates which apply to the cities and/or counties, even though part(s) of such activities may be located outside the defined per diem locality.</t>
    </r>
  </si>
  <si>
    <t>36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</si>
</sst>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164" formatCode="[$-409]mmmm\ d\,\ yyyy;@"/>
    <numFmt numFmtId="165" formatCode="[$-409]h:mm\ AM/PM;@"/>
    <numFmt numFmtId="166" formatCode="dddd"/>
    <numFmt numFmtId="167" formatCode="&quot;$&quot;#,##0.000"/>
    <numFmt numFmtId="168" formatCode="dd\-mmm\-yy"/>
    <numFmt numFmtId="169" formatCode="mmm\ dd\ yyyy"/>
    <numFmt numFmtId="170" formatCode="[$-F800]dddd\,\ mmmm\ dd\,\ yyyy"/>
    <numFmt numFmtId="171" formatCode="mmmm\ dd\ yyyy"/>
  </numFmts>
  <fonts count="56">
    <font>
      <sz val="11"/>
      <color theme="1"/>
      <name val="Calibri"/>
      <family val="2"/>
      <scheme val="minor"/>
    </font>
    <font>
      <sz val="11"/>
      <color theme="1"/>
      <name val="Calibri"/>
      <family val="2"/>
      <scheme val="minor"/>
    </font>
    <font>
      <b/>
      <sz val="11"/>
      <name val="Arial"/>
      <family val="2"/>
    </font>
    <font>
      <b/>
      <sz val="7"/>
      <name val="Arial"/>
      <family val="2"/>
    </font>
    <font>
      <sz val="7"/>
      <name val="Arial"/>
      <family val="2"/>
    </font>
    <font>
      <b/>
      <sz val="9"/>
      <name val="Arial"/>
      <family val="2"/>
    </font>
    <font>
      <b/>
      <i/>
      <sz val="10"/>
      <name val="Arial"/>
      <family val="2"/>
    </font>
    <font>
      <sz val="9"/>
      <name val="Arial"/>
      <family val="2"/>
    </font>
    <font>
      <b/>
      <sz val="9"/>
      <color indexed="12"/>
      <name val="Arial"/>
      <family val="2"/>
    </font>
    <font>
      <b/>
      <i/>
      <sz val="11"/>
      <color indexed="10"/>
      <name val="Arial"/>
      <family val="2"/>
    </font>
    <font>
      <b/>
      <sz val="10"/>
      <name val="Arial"/>
      <family val="2"/>
    </font>
    <font>
      <b/>
      <i/>
      <sz val="10"/>
      <color indexed="10"/>
      <name val="Arial"/>
      <family val="2"/>
    </font>
    <font>
      <b/>
      <sz val="8"/>
      <name val="Arial"/>
      <family val="2"/>
    </font>
    <font>
      <sz val="8"/>
      <name val="Arial"/>
      <family val="2"/>
    </font>
    <font>
      <b/>
      <sz val="10"/>
      <color indexed="12"/>
      <name val="Arial"/>
      <family val="2"/>
    </font>
    <font>
      <sz val="10"/>
      <name val="Arial"/>
      <family val="2"/>
    </font>
    <font>
      <sz val="10"/>
      <color indexed="12"/>
      <name val="Arial"/>
      <family val="2"/>
    </font>
    <font>
      <b/>
      <i/>
      <sz val="9"/>
      <name val="Arial"/>
      <family val="2"/>
    </font>
    <font>
      <b/>
      <sz val="9"/>
      <color indexed="10"/>
      <name val="Arial"/>
      <family val="2"/>
    </font>
    <font>
      <sz val="10"/>
      <color indexed="8"/>
      <name val="Arial"/>
      <family val="2"/>
    </font>
    <font>
      <sz val="9"/>
      <color indexed="12"/>
      <name val="Arial"/>
      <family val="2"/>
    </font>
    <font>
      <sz val="10"/>
      <color indexed="9"/>
      <name val="Arial"/>
      <family val="2"/>
    </font>
    <font>
      <sz val="6"/>
      <name val="Arial"/>
      <family val="2"/>
    </font>
    <font>
      <b/>
      <sz val="8"/>
      <color indexed="81"/>
      <name val="Tahoma"/>
      <family val="2"/>
    </font>
    <font>
      <sz val="8"/>
      <color indexed="81"/>
      <name val="Tahoma"/>
      <family val="2"/>
    </font>
    <font>
      <b/>
      <sz val="12"/>
      <color indexed="10"/>
      <name val="Tahoma"/>
      <family val="2"/>
    </font>
    <font>
      <sz val="10"/>
      <color indexed="81"/>
      <name val="Tahoma"/>
      <family val="2"/>
    </font>
    <font>
      <b/>
      <sz val="10"/>
      <color indexed="81"/>
      <name val="Tahoma"/>
      <family val="2"/>
    </font>
    <font>
      <sz val="12"/>
      <color indexed="81"/>
      <name val="Tahoma"/>
      <family val="2"/>
    </font>
    <font>
      <b/>
      <sz val="10"/>
      <color indexed="10"/>
      <name val="Tahoma"/>
      <family val="2"/>
    </font>
    <font>
      <sz val="9"/>
      <color indexed="8"/>
      <name val="Arial"/>
      <family val="2"/>
    </font>
    <font>
      <b/>
      <sz val="14"/>
      <name val="Arial"/>
      <family val="2"/>
    </font>
    <font>
      <b/>
      <i/>
      <u/>
      <sz val="11"/>
      <name val="Arial"/>
      <family val="2"/>
    </font>
    <font>
      <b/>
      <i/>
      <u/>
      <sz val="11"/>
      <color indexed="10"/>
      <name val="Arial"/>
      <family val="2"/>
    </font>
    <font>
      <b/>
      <u/>
      <sz val="9"/>
      <name val="Arial"/>
      <family val="2"/>
    </font>
    <font>
      <b/>
      <sz val="11"/>
      <color theme="1"/>
      <name val="Calibri"/>
      <family val="2"/>
      <scheme val="minor"/>
    </font>
    <font>
      <b/>
      <sz val="12"/>
      <name val="Arial"/>
      <family val="2"/>
    </font>
    <font>
      <sz val="12"/>
      <name val="Arial"/>
      <family val="2"/>
    </font>
    <font>
      <sz val="10"/>
      <color theme="1"/>
      <name val="Arial"/>
      <family val="2"/>
    </font>
    <font>
      <sz val="9"/>
      <color indexed="81"/>
      <name val="Tahoma"/>
      <family val="2"/>
    </font>
    <font>
      <b/>
      <sz val="9"/>
      <color indexed="81"/>
      <name val="Tahoma"/>
      <family val="2"/>
    </font>
    <font>
      <b/>
      <sz val="12"/>
      <color theme="1"/>
      <name val="Calibri"/>
      <family val="2"/>
      <scheme val="minor"/>
    </font>
    <font>
      <b/>
      <sz val="11"/>
      <color rgb="FFFF0000"/>
      <name val="Calibri"/>
      <family val="2"/>
      <scheme val="minor"/>
    </font>
    <font>
      <b/>
      <sz val="11"/>
      <color indexed="10"/>
      <name val="Tahoma"/>
      <family val="2"/>
    </font>
    <font>
      <b/>
      <sz val="14"/>
      <color indexed="8"/>
      <name val="Tahoma"/>
      <family val="2"/>
    </font>
    <font>
      <b/>
      <sz val="12"/>
      <color indexed="81"/>
      <name val="Rockwell"/>
      <family val="1"/>
    </font>
    <font>
      <b/>
      <sz val="12"/>
      <color indexed="10"/>
      <name val="Rockwell"/>
      <family val="1"/>
    </font>
    <font>
      <sz val="9"/>
      <color rgb="FF333333"/>
      <name val="Source Sans Pro"/>
    </font>
    <font>
      <u/>
      <sz val="11"/>
      <color theme="10"/>
      <name val="Calibri"/>
      <family val="2"/>
      <scheme val="minor"/>
    </font>
    <font>
      <sz val="9"/>
      <color theme="1"/>
      <name val="Calibri"/>
      <family val="2"/>
      <scheme val="minor"/>
    </font>
    <font>
      <b/>
      <sz val="9"/>
      <color rgb="FF333333"/>
      <name val="Source Sans Pro"/>
    </font>
    <font>
      <sz val="9"/>
      <color theme="1"/>
      <name val="Arial"/>
      <family val="2"/>
    </font>
    <font>
      <u/>
      <sz val="9"/>
      <color theme="10"/>
      <name val="Calibri"/>
      <family val="2"/>
      <scheme val="minor"/>
    </font>
    <font>
      <b/>
      <sz val="9"/>
      <color rgb="FF000000"/>
      <name val="Source Sans Pro"/>
    </font>
    <font>
      <b/>
      <sz val="9"/>
      <color rgb="FF006DB6"/>
      <name val="Times New Roman"/>
      <family val="1"/>
    </font>
    <font>
      <sz val="9"/>
      <color rgb="FF333333"/>
      <name val="Times New Roman"/>
      <family val="1"/>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rgb="FFFFFF99"/>
        <bgColor indexed="64"/>
      </patternFill>
    </fill>
    <fill>
      <patternFill patternType="solid">
        <fgColor indexed="9"/>
        <bgColor indexed="64"/>
      </patternFill>
    </fill>
    <fill>
      <patternFill patternType="solid">
        <fgColor rgb="FF92D050"/>
        <bgColor indexed="64"/>
      </patternFill>
    </fill>
    <fill>
      <patternFill patternType="solid">
        <fgColor rgb="FFB6C4D1"/>
        <bgColor indexed="64"/>
      </patternFill>
    </fill>
    <fill>
      <patternFill patternType="solid">
        <fgColor rgb="FFFFFFFF"/>
        <bgColor indexed="64"/>
      </patternFill>
    </fill>
    <fill>
      <patternFill patternType="solid">
        <fgColor rgb="FFFCF8E3"/>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48" fillId="0" borderId="0" applyNumberFormat="0" applyFill="0" applyBorder="0" applyAlignment="0" applyProtection="0"/>
  </cellStyleXfs>
  <cellXfs count="220">
    <xf numFmtId="0" fontId="0" fillId="0" borderId="0" xfId="0"/>
    <xf numFmtId="0" fontId="3" fillId="0" borderId="0" xfId="0" applyFont="1"/>
    <xf numFmtId="0" fontId="2" fillId="0" borderId="0" xfId="0" applyFont="1"/>
    <xf numFmtId="0" fontId="4" fillId="0" borderId="0" xfId="0" applyFont="1" applyFill="1" applyBorder="1"/>
    <xf numFmtId="0" fontId="0" fillId="0" borderId="0" xfId="0" applyFill="1" applyBorder="1"/>
    <xf numFmtId="0" fontId="5" fillId="0" borderId="0" xfId="0" applyFont="1"/>
    <xf numFmtId="0" fontId="0" fillId="0" borderId="0" xfId="0" applyAlignment="1"/>
    <xf numFmtId="0" fontId="0" fillId="0" borderId="0" xfId="0" applyAlignment="1">
      <alignment horizontal="center"/>
    </xf>
    <xf numFmtId="0" fontId="7" fillId="0" borderId="0" xfId="0" applyFont="1" applyAlignment="1">
      <alignment horizontal="center"/>
    </xf>
    <xf numFmtId="49" fontId="6" fillId="2" borderId="8" xfId="0" applyNumberFormat="1" applyFont="1" applyFill="1" applyBorder="1" applyAlignment="1">
      <alignment horizontal="left"/>
    </xf>
    <xf numFmtId="0" fontId="7" fillId="0" borderId="0" xfId="0" applyFont="1"/>
    <xf numFmtId="0" fontId="9" fillId="4" borderId="12" xfId="0" applyFont="1" applyFill="1" applyBorder="1"/>
    <xf numFmtId="0" fontId="6" fillId="0" borderId="0" xfId="0" applyFont="1" applyAlignment="1"/>
    <xf numFmtId="0" fontId="5" fillId="0" borderId="0" xfId="0" applyFont="1" applyBorder="1"/>
    <xf numFmtId="0" fontId="5" fillId="0" borderId="0" xfId="0" applyFont="1" applyBorder="1" applyAlignment="1">
      <alignment horizontal="right"/>
    </xf>
    <xf numFmtId="164" fontId="8" fillId="3" borderId="12" xfId="0" applyNumberFormat="1" applyFont="1" applyFill="1" applyBorder="1" applyAlignment="1" applyProtection="1">
      <alignment horizontal="center"/>
      <protection locked="0"/>
    </xf>
    <xf numFmtId="166" fontId="5" fillId="0" borderId="0" xfId="0" applyNumberFormat="1" applyFont="1" applyBorder="1" applyAlignment="1">
      <alignment horizontal="center"/>
    </xf>
    <xf numFmtId="0" fontId="0" fillId="0" borderId="0" xfId="0" applyBorder="1"/>
    <xf numFmtId="0" fontId="10" fillId="0" borderId="0" xfId="0" applyFont="1" applyAlignment="1">
      <alignment horizontal="center"/>
    </xf>
    <xf numFmtId="0" fontId="10" fillId="0" borderId="0" xfId="0" applyFont="1" applyBorder="1" applyAlignment="1">
      <alignment horizontal="center"/>
    </xf>
    <xf numFmtId="0" fontId="12" fillId="0" borderId="14" xfId="0" applyFont="1" applyBorder="1" applyAlignment="1" applyProtection="1">
      <alignment horizontal="center"/>
    </xf>
    <xf numFmtId="0" fontId="13" fillId="0" borderId="15" xfId="0" applyFont="1" applyBorder="1" applyAlignment="1">
      <alignment horizontal="center"/>
    </xf>
    <xf numFmtId="0" fontId="13" fillId="0" borderId="0" xfId="0" applyFont="1"/>
    <xf numFmtId="0" fontId="7" fillId="0" borderId="12" xfId="0" applyFont="1" applyBorder="1" applyAlignment="1">
      <alignment horizontal="left"/>
    </xf>
    <xf numFmtId="0" fontId="7" fillId="2" borderId="12" xfId="0" applyFont="1" applyFill="1" applyBorder="1" applyAlignment="1">
      <alignment horizontal="left"/>
    </xf>
    <xf numFmtId="0" fontId="14" fillId="3" borderId="12" xfId="0" applyFont="1" applyFill="1" applyBorder="1" applyAlignment="1" applyProtection="1">
      <alignment horizontal="center"/>
      <protection locked="0"/>
    </xf>
    <xf numFmtId="0" fontId="13" fillId="0" borderId="12" xfId="0" applyFont="1" applyBorder="1" applyAlignment="1">
      <alignment horizontal="center"/>
    </xf>
    <xf numFmtId="167" fontId="15" fillId="0" borderId="12" xfId="0" applyNumberFormat="1" applyFont="1" applyBorder="1" applyAlignment="1">
      <alignment horizontal="center"/>
    </xf>
    <xf numFmtId="44" fontId="0" fillId="0" borderId="12" xfId="1" applyFont="1" applyBorder="1" applyProtection="1"/>
    <xf numFmtId="1" fontId="16" fillId="3" borderId="12" xfId="0" applyNumberFormat="1" applyFont="1" applyFill="1" applyBorder="1" applyAlignment="1" applyProtection="1">
      <alignment horizontal="center"/>
      <protection locked="0"/>
    </xf>
    <xf numFmtId="49" fontId="16" fillId="3" borderId="12" xfId="0" applyNumberFormat="1" applyFont="1" applyFill="1" applyBorder="1" applyAlignment="1" applyProtection="1">
      <alignment horizontal="center"/>
      <protection locked="0"/>
    </xf>
    <xf numFmtId="167" fontId="14" fillId="3" borderId="12" xfId="0" applyNumberFormat="1" applyFont="1" applyFill="1" applyBorder="1" applyAlignment="1" applyProtection="1">
      <alignment horizontal="center"/>
      <protection locked="0"/>
    </xf>
    <xf numFmtId="0" fontId="0" fillId="2" borderId="12" xfId="0" applyFill="1" applyBorder="1"/>
    <xf numFmtId="0" fontId="5" fillId="2" borderId="12" xfId="0" applyFont="1" applyFill="1" applyBorder="1"/>
    <xf numFmtId="44" fontId="14" fillId="3" borderId="12" xfId="1" applyFont="1" applyFill="1" applyBorder="1" applyProtection="1">
      <protection locked="0"/>
    </xf>
    <xf numFmtId="44" fontId="0" fillId="6" borderId="12" xfId="0" applyNumberFormat="1" applyFill="1" applyBorder="1" applyProtection="1"/>
    <xf numFmtId="44" fontId="0" fillId="6" borderId="0" xfId="0" applyNumberFormat="1" applyFill="1" applyBorder="1" applyProtection="1"/>
    <xf numFmtId="4" fontId="0" fillId="0" borderId="0" xfId="0" applyNumberFormat="1" applyBorder="1"/>
    <xf numFmtId="4" fontId="0" fillId="0" borderId="0" xfId="0" applyNumberFormat="1" applyBorder="1" applyAlignment="1">
      <alignment horizontal="center"/>
    </xf>
    <xf numFmtId="0" fontId="17" fillId="0" borderId="0" xfId="0" applyFont="1" applyBorder="1" applyAlignment="1">
      <alignment horizontal="center"/>
    </xf>
    <xf numFmtId="0" fontId="0" fillId="0" borderId="0" xfId="0" applyBorder="1" applyProtection="1">
      <protection locked="0"/>
    </xf>
    <xf numFmtId="0" fontId="7" fillId="0" borderId="0" xfId="0" applyFont="1" applyBorder="1"/>
    <xf numFmtId="49" fontId="15" fillId="0" borderId="0" xfId="0" applyNumberFormat="1" applyFont="1" applyAlignment="1">
      <alignment horizontal="center"/>
    </xf>
    <xf numFmtId="0" fontId="5" fillId="0" borderId="12" xfId="0" applyFont="1" applyBorder="1"/>
    <xf numFmtId="0" fontId="8" fillId="3" borderId="12" xfId="0" applyFont="1" applyFill="1" applyBorder="1" applyProtection="1">
      <protection locked="0"/>
    </xf>
    <xf numFmtId="44" fontId="14" fillId="3" borderId="12" xfId="0" applyNumberFormat="1" applyFont="1" applyFill="1" applyBorder="1" applyAlignment="1" applyProtection="1">
      <alignment horizontal="center"/>
      <protection locked="0"/>
    </xf>
    <xf numFmtId="0" fontId="7" fillId="0" borderId="12" xfId="0" applyFont="1" applyBorder="1" applyAlignment="1">
      <alignment horizontal="center"/>
    </xf>
    <xf numFmtId="44" fontId="0" fillId="0" borderId="12" xfId="1" applyFont="1" applyBorder="1"/>
    <xf numFmtId="6" fontId="7" fillId="0" borderId="0" xfId="0" applyNumberFormat="1" applyFont="1" applyBorder="1"/>
    <xf numFmtId="0" fontId="18" fillId="0" borderId="0" xfId="0" applyFont="1" applyBorder="1"/>
    <xf numFmtId="0" fontId="16" fillId="3" borderId="12" xfId="0" applyFont="1" applyFill="1" applyBorder="1" applyAlignment="1" applyProtection="1">
      <alignment horizontal="center"/>
      <protection locked="0"/>
    </xf>
    <xf numFmtId="44" fontId="19" fillId="2" borderId="12" xfId="0" applyNumberFormat="1" applyFont="1" applyFill="1" applyBorder="1" applyAlignment="1" applyProtection="1">
      <alignment horizontal="center"/>
    </xf>
    <xf numFmtId="0" fontId="7" fillId="2" borderId="12" xfId="0" applyFont="1" applyFill="1" applyBorder="1" applyAlignment="1">
      <alignment horizontal="center"/>
    </xf>
    <xf numFmtId="0" fontId="13" fillId="0" borderId="0" xfId="0" applyFont="1" applyBorder="1"/>
    <xf numFmtId="0" fontId="7" fillId="0" borderId="12" xfId="0" applyFont="1" applyBorder="1"/>
    <xf numFmtId="0" fontId="13" fillId="2" borderId="12" xfId="0" applyFont="1" applyFill="1" applyBorder="1" applyAlignment="1">
      <alignment horizontal="left"/>
    </xf>
    <xf numFmtId="0" fontId="20" fillId="3" borderId="12" xfId="0" applyFont="1" applyFill="1" applyBorder="1" applyAlignment="1" applyProtection="1">
      <alignment horizontal="center"/>
      <protection locked="0"/>
    </xf>
    <xf numFmtId="0" fontId="7" fillId="2" borderId="12" xfId="0" applyFont="1" applyFill="1" applyBorder="1"/>
    <xf numFmtId="44" fontId="0" fillId="0" borderId="12" xfId="1" applyNumberFormat="1" applyFont="1" applyBorder="1"/>
    <xf numFmtId="0" fontId="20" fillId="2" borderId="12" xfId="0" applyFont="1" applyFill="1" applyBorder="1" applyProtection="1"/>
    <xf numFmtId="0" fontId="7" fillId="2" borderId="12" xfId="0" applyFont="1" applyFill="1" applyBorder="1" applyProtection="1">
      <protection locked="0"/>
    </xf>
    <xf numFmtId="44" fontId="0" fillId="0" borderId="0" xfId="1" applyNumberFormat="1" applyFont="1" applyBorder="1"/>
    <xf numFmtId="4" fontId="21" fillId="0" borderId="0" xfId="0" applyNumberFormat="1" applyFont="1" applyBorder="1"/>
    <xf numFmtId="44" fontId="0" fillId="2" borderId="12" xfId="1" applyNumberFormat="1" applyFont="1" applyFill="1" applyBorder="1"/>
    <xf numFmtId="0" fontId="0" fillId="0" borderId="12" xfId="0" applyBorder="1"/>
    <xf numFmtId="0" fontId="13" fillId="0" borderId="0" xfId="0" applyFont="1" applyBorder="1" applyProtection="1">
      <protection locked="0"/>
    </xf>
    <xf numFmtId="0" fontId="7" fillId="0" borderId="0" xfId="0" applyFont="1" applyBorder="1" applyProtection="1">
      <protection locked="0"/>
    </xf>
    <xf numFmtId="0" fontId="22" fillId="0" borderId="0" xfId="0" applyFont="1" applyBorder="1"/>
    <xf numFmtId="0" fontId="12" fillId="0" borderId="0" xfId="0" applyFont="1" applyBorder="1"/>
    <xf numFmtId="0" fontId="7" fillId="6" borderId="5" xfId="0" applyFont="1" applyFill="1" applyBorder="1" applyAlignment="1" applyProtection="1">
      <alignment horizontal="left"/>
    </xf>
    <xf numFmtId="164" fontId="20" fillId="6" borderId="5" xfId="0" applyNumberFormat="1" applyFont="1" applyFill="1" applyBorder="1" applyProtection="1"/>
    <xf numFmtId="44" fontId="10" fillId="6" borderId="16" xfId="0" applyNumberFormat="1" applyFont="1" applyFill="1" applyBorder="1"/>
    <xf numFmtId="44" fontId="10" fillId="6" borderId="0" xfId="0" applyNumberFormat="1" applyFont="1" applyFill="1" applyBorder="1"/>
    <xf numFmtId="164" fontId="6" fillId="0" borderId="0" xfId="0" applyNumberFormat="1" applyFont="1" applyAlignment="1">
      <alignment horizontal="left"/>
    </xf>
    <xf numFmtId="44" fontId="0" fillId="0" borderId="0" xfId="0" applyNumberFormat="1" applyBorder="1"/>
    <xf numFmtId="0" fontId="3" fillId="0" borderId="0" xfId="0" applyFont="1" applyAlignment="1">
      <alignment horizontal="right"/>
    </xf>
    <xf numFmtId="168" fontId="7" fillId="0" borderId="0" xfId="0" applyNumberFormat="1" applyFont="1" applyBorder="1"/>
    <xf numFmtId="0" fontId="10" fillId="0" borderId="0" xfId="0" applyFont="1"/>
    <xf numFmtId="0" fontId="4" fillId="0" borderId="0" xfId="0" applyFont="1" applyBorder="1"/>
    <xf numFmtId="164" fontId="0" fillId="0" borderId="0" xfId="0" applyNumberFormat="1" applyBorder="1" applyAlignment="1"/>
    <xf numFmtId="165" fontId="0" fillId="0" borderId="0" xfId="0" applyNumberFormat="1" applyBorder="1" applyAlignment="1"/>
    <xf numFmtId="0" fontId="0" fillId="0" borderId="0" xfId="0" applyProtection="1"/>
    <xf numFmtId="18" fontId="7" fillId="0" borderId="0" xfId="0" applyNumberFormat="1" applyFont="1" applyFill="1" applyBorder="1" applyProtection="1">
      <protection locked="0"/>
    </xf>
    <xf numFmtId="0" fontId="7" fillId="0" borderId="0" xfId="0" applyFont="1" applyFill="1" applyBorder="1"/>
    <xf numFmtId="0" fontId="0" fillId="0" borderId="1" xfId="0" applyBorder="1"/>
    <xf numFmtId="0" fontId="0" fillId="0" borderId="7" xfId="0" applyBorder="1"/>
    <xf numFmtId="0" fontId="0" fillId="0" borderId="3" xfId="0" applyBorder="1"/>
    <xf numFmtId="0" fontId="7" fillId="0" borderId="13" xfId="0" applyFont="1" applyBorder="1" applyAlignment="1">
      <alignment horizontal="center"/>
    </xf>
    <xf numFmtId="0" fontId="5" fillId="0" borderId="13" xfId="0" applyFont="1" applyBorder="1" applyAlignment="1">
      <alignment horizontal="center"/>
    </xf>
    <xf numFmtId="0" fontId="5" fillId="0" borderId="0" xfId="0" applyFont="1" applyFill="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5" fillId="0" borderId="8" xfId="0" applyFont="1" applyBorder="1"/>
    <xf numFmtId="0" fontId="5" fillId="0" borderId="13" xfId="0" applyFont="1" applyBorder="1"/>
    <xf numFmtId="0" fontId="7" fillId="0" borderId="6" xfId="0" applyFont="1" applyBorder="1"/>
    <xf numFmtId="0" fontId="5" fillId="0" borderId="13" xfId="0" applyFont="1" applyFill="1" applyBorder="1" applyAlignment="1">
      <alignment horizontal="center"/>
    </xf>
    <xf numFmtId="0" fontId="5" fillId="0" borderId="6" xfId="0" applyFont="1" applyBorder="1"/>
    <xf numFmtId="0" fontId="5" fillId="0" borderId="4" xfId="0" applyFont="1" applyBorder="1" applyAlignment="1">
      <alignment horizontal="center"/>
    </xf>
    <xf numFmtId="0" fontId="5" fillId="0" borderId="5" xfId="0" applyFont="1" applyFill="1" applyBorder="1" applyAlignment="1">
      <alignment horizontal="center"/>
    </xf>
    <xf numFmtId="0" fontId="5" fillId="0" borderId="5"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164" fontId="16" fillId="3" borderId="12" xfId="0" applyNumberFormat="1" applyFont="1" applyFill="1" applyBorder="1" applyAlignment="1" applyProtection="1">
      <alignment horizontal="center"/>
      <protection locked="0"/>
    </xf>
    <xf numFmtId="44" fontId="16" fillId="3" borderId="12" xfId="0" applyNumberFormat="1" applyFont="1" applyFill="1" applyBorder="1" applyProtection="1">
      <protection locked="0"/>
    </xf>
    <xf numFmtId="44" fontId="15" fillId="0" borderId="12" xfId="0" applyNumberFormat="1" applyFont="1" applyBorder="1"/>
    <xf numFmtId="0" fontId="10" fillId="0" borderId="12" xfId="0" applyFont="1" applyBorder="1" applyAlignment="1">
      <alignment horizontal="center"/>
    </xf>
    <xf numFmtId="0" fontId="10" fillId="6" borderId="12" xfId="0" applyFont="1" applyFill="1" applyBorder="1" applyAlignment="1">
      <alignment horizontal="center"/>
    </xf>
    <xf numFmtId="44" fontId="15" fillId="6" borderId="12" xfId="0" applyNumberFormat="1" applyFont="1" applyFill="1" applyBorder="1"/>
    <xf numFmtId="0" fontId="10" fillId="6" borderId="5" xfId="0" applyFont="1" applyFill="1" applyBorder="1" applyAlignment="1">
      <alignment horizontal="center"/>
    </xf>
    <xf numFmtId="0" fontId="15" fillId="0" borderId="0" xfId="0" applyFont="1"/>
    <xf numFmtId="4" fontId="15" fillId="0" borderId="0" xfId="0" applyNumberFormat="1" applyFont="1" applyBorder="1"/>
    <xf numFmtId="4" fontId="15" fillId="0" borderId="0" xfId="0" applyNumberFormat="1" applyFont="1" applyFill="1" applyBorder="1"/>
    <xf numFmtId="0" fontId="15" fillId="0" borderId="0" xfId="0" applyFont="1" applyBorder="1"/>
    <xf numFmtId="0" fontId="0" fillId="0" borderId="2" xfId="0" applyBorder="1"/>
    <xf numFmtId="0" fontId="12" fillId="0" borderId="0" xfId="0" applyFont="1"/>
    <xf numFmtId="0" fontId="31" fillId="0" borderId="0" xfId="0" applyFont="1" applyAlignment="1">
      <alignment horizontal="left"/>
    </xf>
    <xf numFmtId="0" fontId="31" fillId="0" borderId="0" xfId="0" applyFont="1" applyBorder="1" applyAlignment="1">
      <alignment horizontal="left"/>
    </xf>
    <xf numFmtId="0" fontId="0" fillId="0" borderId="0" xfId="0" applyAlignment="1">
      <alignment horizontal="right"/>
    </xf>
    <xf numFmtId="0" fontId="6" fillId="0" borderId="0" xfId="0" applyFont="1" applyAlignment="1">
      <alignment horizontal="left"/>
    </xf>
    <xf numFmtId="0" fontId="32" fillId="0" borderId="0" xfId="0" applyFont="1"/>
    <xf numFmtId="0" fontId="34" fillId="0" borderId="0" xfId="0" applyFont="1"/>
    <xf numFmtId="164" fontId="20" fillId="6" borderId="0" xfId="0" applyNumberFormat="1" applyFont="1" applyFill="1" applyBorder="1" applyAlignment="1" applyProtection="1">
      <alignment horizontal="center"/>
      <protection locked="0"/>
    </xf>
    <xf numFmtId="1" fontId="19" fillId="6" borderId="12" xfId="0" applyNumberFormat="1" applyFont="1" applyFill="1" applyBorder="1" applyAlignment="1" applyProtection="1">
      <alignment horizontal="center"/>
    </xf>
    <xf numFmtId="49" fontId="19" fillId="6" borderId="12" xfId="0" applyNumberFormat="1" applyFont="1" applyFill="1" applyBorder="1" applyAlignment="1" applyProtection="1">
      <alignment horizontal="center"/>
    </xf>
    <xf numFmtId="0" fontId="0" fillId="0" borderId="3" xfId="0" applyBorder="1" applyAlignment="1">
      <alignment horizontal="center"/>
    </xf>
    <xf numFmtId="0" fontId="5" fillId="0" borderId="8" xfId="0" applyFont="1" applyFill="1" applyBorder="1" applyAlignment="1">
      <alignment horizontal="center"/>
    </xf>
    <xf numFmtId="0" fontId="5" fillId="0" borderId="18" xfId="0" applyFont="1" applyFill="1" applyBorder="1" applyAlignment="1">
      <alignment horizontal="center"/>
    </xf>
    <xf numFmtId="0" fontId="16" fillId="3" borderId="12" xfId="0" applyNumberFormat="1" applyFont="1" applyFill="1" applyBorder="1" applyAlignment="1" applyProtection="1">
      <alignment horizontal="center"/>
      <protection locked="0"/>
    </xf>
    <xf numFmtId="49" fontId="16" fillId="3" borderId="12" xfId="0" applyNumberFormat="1" applyFont="1" applyFill="1" applyBorder="1" applyProtection="1">
      <protection locked="0"/>
    </xf>
    <xf numFmtId="0" fontId="10" fillId="2" borderId="12" xfId="0" applyFont="1" applyFill="1" applyBorder="1" applyAlignment="1">
      <alignment horizontal="center"/>
    </xf>
    <xf numFmtId="44" fontId="15" fillId="2" borderId="12" xfId="0" applyNumberFormat="1" applyFont="1" applyFill="1" applyBorder="1"/>
    <xf numFmtId="44" fontId="16" fillId="2" borderId="12" xfId="0" applyNumberFormat="1" applyFont="1" applyFill="1" applyBorder="1"/>
    <xf numFmtId="169" fontId="6" fillId="2" borderId="7" xfId="0" applyNumberFormat="1" applyFont="1" applyFill="1" applyBorder="1" applyAlignment="1">
      <alignment horizontal="left"/>
    </xf>
    <xf numFmtId="0" fontId="5" fillId="0" borderId="12" xfId="0" applyFont="1" applyBorder="1" applyAlignment="1">
      <alignment horizontal="center"/>
    </xf>
    <xf numFmtId="44" fontId="0" fillId="0" borderId="0" xfId="0" applyNumberFormat="1"/>
    <xf numFmtId="8" fontId="0" fillId="0" borderId="0" xfId="0" applyNumberFormat="1"/>
    <xf numFmtId="8" fontId="16" fillId="3" borderId="12" xfId="0" applyNumberFormat="1" applyFont="1" applyFill="1" applyBorder="1" applyProtection="1">
      <protection locked="0"/>
    </xf>
    <xf numFmtId="8" fontId="15" fillId="0" borderId="12" xfId="0" applyNumberFormat="1" applyFont="1" applyBorder="1"/>
    <xf numFmtId="8" fontId="15" fillId="5" borderId="12" xfId="0" applyNumberFormat="1" applyFont="1" applyFill="1" applyBorder="1" applyAlignment="1" applyProtection="1">
      <alignment horizontal="center"/>
      <protection locked="0"/>
    </xf>
    <xf numFmtId="8" fontId="15" fillId="0" borderId="9" xfId="0" applyNumberFormat="1" applyFont="1" applyBorder="1"/>
    <xf numFmtId="8" fontId="0" fillId="0" borderId="12" xfId="0" applyNumberFormat="1" applyBorder="1"/>
    <xf numFmtId="8" fontId="15" fillId="6" borderId="12" xfId="0" applyNumberFormat="1" applyFont="1" applyFill="1" applyBorder="1"/>
    <xf numFmtId="8" fontId="35" fillId="7" borderId="12" xfId="0" applyNumberFormat="1" applyFont="1" applyFill="1" applyBorder="1"/>
    <xf numFmtId="0" fontId="9" fillId="0" borderId="0" xfId="0" applyFont="1" applyFill="1" applyBorder="1"/>
    <xf numFmtId="0" fontId="6" fillId="0" borderId="0" xfId="0" applyFont="1" applyFill="1" applyBorder="1" applyAlignment="1"/>
    <xf numFmtId="0" fontId="0" fillId="0" borderId="19" xfId="0" applyBorder="1"/>
    <xf numFmtId="0" fontId="12" fillId="0" borderId="19" xfId="0" applyFont="1" applyBorder="1"/>
    <xf numFmtId="170" fontId="8" fillId="3" borderId="12" xfId="0" applyNumberFormat="1" applyFont="1" applyFill="1" applyBorder="1" applyAlignment="1" applyProtection="1">
      <alignment horizontal="left"/>
      <protection locked="0"/>
    </xf>
    <xf numFmtId="171" fontId="38" fillId="0" borderId="12" xfId="0" applyNumberFormat="1" applyFont="1" applyFill="1" applyBorder="1" applyAlignment="1" applyProtection="1">
      <alignment horizontal="center"/>
    </xf>
    <xf numFmtId="0" fontId="35" fillId="0" borderId="0" xfId="0" applyFont="1" applyAlignment="1">
      <alignment horizontal="center"/>
    </xf>
    <xf numFmtId="0" fontId="35" fillId="0" borderId="0" xfId="0" applyFont="1"/>
    <xf numFmtId="0" fontId="36" fillId="0" borderId="0" xfId="0" applyFont="1" applyFill="1"/>
    <xf numFmtId="0" fontId="37" fillId="0" borderId="0" xfId="0" applyFont="1" applyFill="1" applyBorder="1" applyProtection="1">
      <protection locked="0"/>
    </xf>
    <xf numFmtId="0" fontId="8" fillId="3" borderId="1"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0" fillId="0" borderId="2" xfId="0" applyBorder="1" applyAlignment="1">
      <alignment horizontal="right"/>
    </xf>
    <xf numFmtId="164" fontId="0" fillId="0" borderId="2" xfId="0" applyNumberFormat="1" applyBorder="1" applyAlignment="1">
      <alignment horizontal="right"/>
    </xf>
    <xf numFmtId="165" fontId="0" fillId="0" borderId="0" xfId="0" applyNumberFormat="1" applyBorder="1" applyAlignment="1">
      <alignment horizontal="right"/>
    </xf>
    <xf numFmtId="0" fontId="8" fillId="5" borderId="10" xfId="0" applyFont="1" applyFill="1" applyBorder="1" applyAlignment="1" applyProtection="1">
      <protection locked="0"/>
    </xf>
    <xf numFmtId="0" fontId="8" fillId="3" borderId="9" xfId="0" applyFont="1" applyFill="1" applyBorder="1" applyAlignment="1" applyProtection="1">
      <alignment horizontal="center"/>
      <protection locked="0"/>
    </xf>
    <xf numFmtId="0" fontId="8" fillId="3" borderId="10" xfId="0" applyFont="1" applyFill="1" applyBorder="1" applyAlignment="1" applyProtection="1">
      <alignment horizontal="center"/>
      <protection locked="0"/>
    </xf>
    <xf numFmtId="0" fontId="8" fillId="3" borderId="11" xfId="0" applyFont="1" applyFill="1" applyBorder="1" applyAlignment="1" applyProtection="1">
      <alignment horizontal="center"/>
      <protection locked="0"/>
    </xf>
    <xf numFmtId="0" fontId="8" fillId="5" borderId="5" xfId="0" applyFont="1" applyFill="1" applyBorder="1" applyAlignment="1" applyProtection="1">
      <protection locked="0"/>
    </xf>
    <xf numFmtId="0" fontId="10" fillId="0" borderId="0" xfId="0" applyFont="1" applyAlignment="1">
      <alignment horizontal="right"/>
    </xf>
    <xf numFmtId="0" fontId="10" fillId="0" borderId="6" xfId="0" applyFont="1" applyBorder="1" applyAlignment="1">
      <alignment horizontal="right"/>
    </xf>
    <xf numFmtId="0" fontId="10" fillId="5" borderId="9" xfId="0" applyFont="1" applyFill="1" applyBorder="1" applyAlignment="1" applyProtection="1">
      <alignment horizontal="center"/>
      <protection locked="0"/>
    </xf>
    <xf numFmtId="0" fontId="10" fillId="5" borderId="11" xfId="0" applyFont="1" applyFill="1" applyBorder="1" applyAlignment="1" applyProtection="1">
      <alignment horizontal="center"/>
      <protection locked="0"/>
    </xf>
    <xf numFmtId="0" fontId="7" fillId="0" borderId="0" xfId="0" applyFont="1" applyAlignment="1">
      <alignment horizontal="left"/>
    </xf>
    <xf numFmtId="0" fontId="7" fillId="0" borderId="6" xfId="0" applyFont="1" applyBorder="1" applyAlignment="1">
      <alignment horizontal="left"/>
    </xf>
    <xf numFmtId="0" fontId="30" fillId="6" borderId="9" xfId="0" applyFont="1" applyFill="1" applyBorder="1" applyAlignment="1" applyProtection="1">
      <alignment horizontal="center"/>
    </xf>
    <xf numFmtId="0" fontId="30" fillId="6" borderId="10" xfId="0" applyFont="1" applyFill="1" applyBorder="1" applyAlignment="1" applyProtection="1">
      <alignment horizontal="center"/>
    </xf>
    <xf numFmtId="0" fontId="30" fillId="6" borderId="11" xfId="0" applyFont="1" applyFill="1" applyBorder="1" applyAlignment="1" applyProtection="1">
      <alignment horizontal="center"/>
    </xf>
    <xf numFmtId="0" fontId="2" fillId="2" borderId="17" xfId="0" applyFont="1" applyFill="1" applyBorder="1" applyAlignment="1">
      <alignment horizontal="center"/>
    </xf>
    <xf numFmtId="0" fontId="30" fillId="6" borderId="1" xfId="0" applyNumberFormat="1" applyFont="1" applyFill="1" applyBorder="1" applyAlignment="1" applyProtection="1">
      <alignment horizontal="center"/>
    </xf>
    <xf numFmtId="0" fontId="30" fillId="6" borderId="3" xfId="0" applyNumberFormat="1" applyFont="1" applyFill="1" applyBorder="1" applyAlignment="1" applyProtection="1">
      <alignment horizontal="center"/>
    </xf>
    <xf numFmtId="0" fontId="6" fillId="0" borderId="0" xfId="0" applyFont="1" applyAlignment="1">
      <alignment horizontal="center"/>
    </xf>
    <xf numFmtId="164" fontId="30" fillId="6" borderId="9" xfId="0" applyNumberFormat="1" applyFont="1" applyFill="1" applyBorder="1" applyAlignment="1" applyProtection="1">
      <alignment horizontal="center"/>
    </xf>
    <xf numFmtId="164" fontId="30" fillId="6" borderId="11" xfId="0" applyNumberFormat="1" applyFont="1" applyFill="1" applyBorder="1" applyAlignment="1" applyProtection="1">
      <alignment horizontal="center"/>
    </xf>
    <xf numFmtId="166" fontId="5" fillId="0" borderId="13" xfId="0" applyNumberFormat="1" applyFont="1" applyBorder="1" applyAlignment="1">
      <alignment horizontal="left"/>
    </xf>
    <xf numFmtId="166" fontId="5" fillId="0" borderId="0" xfId="0" applyNumberFormat="1" applyFont="1" applyBorder="1" applyAlignment="1">
      <alignment horizontal="lef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7" fillId="6" borderId="5" xfId="0" applyFont="1" applyFill="1" applyBorder="1" applyAlignment="1" applyProtection="1">
      <alignment horizontal="left"/>
    </xf>
    <xf numFmtId="0" fontId="0" fillId="0" borderId="0" xfId="0" applyAlignment="1">
      <alignment horizontal="right"/>
    </xf>
    <xf numFmtId="8" fontId="0" fillId="0" borderId="0" xfId="0" applyNumberFormat="1" applyAlignment="1">
      <alignment horizontal="right"/>
    </xf>
    <xf numFmtId="0" fontId="6" fillId="0" borderId="0" xfId="0" applyFont="1" applyAlignment="1">
      <alignment horizontal="left"/>
    </xf>
    <xf numFmtId="0" fontId="20" fillId="3" borderId="9" xfId="0" applyFont="1" applyFill="1" applyBorder="1" applyAlignment="1" applyProtection="1">
      <alignment horizontal="left"/>
      <protection locked="0"/>
    </xf>
    <xf numFmtId="0" fontId="20" fillId="3" borderId="11" xfId="0" applyFont="1" applyFill="1" applyBorder="1" applyAlignment="1" applyProtection="1">
      <alignment horizontal="left"/>
      <protection locked="0"/>
    </xf>
    <xf numFmtId="0" fontId="6" fillId="0" borderId="13" xfId="0" applyFont="1" applyBorder="1" applyAlignment="1">
      <alignment horizontal="center"/>
    </xf>
    <xf numFmtId="0" fontId="20" fillId="5" borderId="5" xfId="0" applyFont="1" applyFill="1" applyBorder="1" applyAlignment="1" applyProtection="1">
      <alignment horizontal="left"/>
      <protection locked="0"/>
    </xf>
    <xf numFmtId="164" fontId="16" fillId="5" borderId="5" xfId="0" applyNumberFormat="1" applyFont="1" applyFill="1" applyBorder="1" applyAlignment="1" applyProtection="1">
      <alignment horizontal="center"/>
      <protection locked="0"/>
    </xf>
    <xf numFmtId="0" fontId="20" fillId="3" borderId="10" xfId="0" applyFont="1" applyFill="1" applyBorder="1" applyAlignment="1" applyProtection="1">
      <alignment horizontal="left"/>
      <protection locked="0"/>
    </xf>
    <xf numFmtId="164" fontId="20" fillId="3" borderId="9" xfId="0" applyNumberFormat="1" applyFont="1" applyFill="1" applyBorder="1" applyAlignment="1" applyProtection="1">
      <alignment horizontal="center"/>
      <protection locked="0"/>
    </xf>
    <xf numFmtId="164" fontId="20" fillId="3" borderId="11" xfId="0" applyNumberFormat="1" applyFont="1" applyFill="1" applyBorder="1" applyAlignment="1" applyProtection="1">
      <alignment horizontal="center"/>
      <protection locked="0"/>
    </xf>
    <xf numFmtId="0" fontId="41" fillId="0" borderId="0" xfId="0" applyFont="1" applyAlignment="1">
      <alignment horizontal="center"/>
    </xf>
    <xf numFmtId="0" fontId="49" fillId="0" borderId="0" xfId="0" applyFont="1" applyAlignment="1">
      <alignment vertical="center"/>
    </xf>
    <xf numFmtId="0" fontId="49" fillId="0" borderId="0" xfId="0" applyFont="1"/>
    <xf numFmtId="0" fontId="47" fillId="0" borderId="0" xfId="0" applyFont="1" applyAlignment="1">
      <alignment vertical="center"/>
    </xf>
    <xf numFmtId="0" fontId="51" fillId="0" borderId="0" xfId="0" applyFont="1" applyAlignment="1">
      <alignment horizontal="center" vertical="center"/>
    </xf>
    <xf numFmtId="0" fontId="52" fillId="10" borderId="0" xfId="2" applyFont="1" applyFill="1" applyAlignment="1">
      <alignment vertical="center"/>
    </xf>
    <xf numFmtId="0" fontId="50" fillId="8" borderId="0" xfId="0" applyFont="1" applyFill="1" applyAlignment="1">
      <alignment vertical="center" wrapText="1"/>
    </xf>
    <xf numFmtId="0" fontId="49" fillId="0" borderId="0" xfId="0" applyFont="1" applyAlignment="1">
      <alignment vertical="center" wrapText="1"/>
    </xf>
    <xf numFmtId="0" fontId="53" fillId="8" borderId="0" xfId="0" applyFont="1" applyFill="1" applyAlignment="1">
      <alignment vertical="center" wrapText="1"/>
    </xf>
    <xf numFmtId="0" fontId="52" fillId="8" borderId="0" xfId="2" applyFont="1" applyFill="1" applyAlignment="1">
      <alignment vertical="center" wrapText="1"/>
    </xf>
    <xf numFmtId="0" fontId="53" fillId="8" borderId="0" xfId="0" applyFont="1" applyFill="1" applyAlignment="1">
      <alignment vertical="center" wrapText="1"/>
    </xf>
    <xf numFmtId="0" fontId="47" fillId="9" borderId="0" xfId="0" applyFont="1" applyFill="1" applyAlignment="1">
      <alignment horizontal="center" vertical="center" wrapText="1"/>
    </xf>
    <xf numFmtId="6" fontId="47" fillId="9" borderId="0" xfId="0" applyNumberFormat="1" applyFont="1" applyFill="1" applyAlignment="1">
      <alignment horizontal="center" vertical="center" wrapText="1"/>
    </xf>
    <xf numFmtId="0" fontId="47" fillId="0" borderId="0" xfId="0" applyFont="1" applyAlignment="1">
      <alignment horizontal="center" vertical="center" wrapText="1"/>
    </xf>
    <xf numFmtId="6" fontId="47" fillId="0" borderId="0" xfId="0" applyNumberFormat="1" applyFont="1" applyAlignment="1">
      <alignment horizontal="center" vertical="center" wrapText="1"/>
    </xf>
    <xf numFmtId="0" fontId="52" fillId="0" borderId="0" xfId="2" applyFont="1" applyAlignment="1">
      <alignment vertical="center"/>
    </xf>
    <xf numFmtId="0" fontId="47" fillId="0" borderId="0" xfId="0" applyFont="1" applyAlignment="1">
      <alignment horizontal="left" vertical="center" indent="3"/>
    </xf>
    <xf numFmtId="0" fontId="52" fillId="0" borderId="0" xfId="2" applyFont="1" applyAlignment="1">
      <alignment horizontal="left" vertical="center" indent="3"/>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22-5CC6-11CF-8D67-00AA00BDCE1D}" ax:persistence="persistStream" r:id="rId1"/>
</file>

<file path=xl/activeX/activeX4.xml><?xml version="1.0" encoding="utf-8"?>
<ax:ocx xmlns:ax="http://schemas.microsoft.com/office/2006/activeX" xmlns:r="http://schemas.openxmlformats.org/officeDocument/2006/relationships" ax:classid="{5512D122-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25</xdr:col>
      <xdr:colOff>138440</xdr:colOff>
      <xdr:row>46</xdr:row>
      <xdr:rowOff>137885</xdr:rowOff>
    </xdr:to>
    <xdr:pic>
      <xdr:nvPicPr>
        <xdr:cNvPr id="3" name="Picture 2" descr="Textravel - Current Rates - Internet Explore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14768840" cy="83674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xdr:col>
          <xdr:colOff>914400</xdr:colOff>
          <xdr:row>3</xdr:row>
          <xdr:rowOff>144780</xdr:rowOff>
        </xdr:to>
        <xdr:sp macro="" textlink="">
          <xdr:nvSpPr>
            <xdr:cNvPr id="8234" name="Control 42" hidden="1">
              <a:extLst>
                <a:ext uri="{63B3BB69-23CF-44E3-9099-C40C66FF867C}">
                  <a14:compatExt spid="_x0000_s823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2</xdr:col>
          <xdr:colOff>914400</xdr:colOff>
          <xdr:row>3</xdr:row>
          <xdr:rowOff>144780</xdr:rowOff>
        </xdr:to>
        <xdr:sp macro="" textlink="">
          <xdr:nvSpPr>
            <xdr:cNvPr id="8235" name="Control 43" hidden="1">
              <a:extLst>
                <a:ext uri="{63B3BB69-23CF-44E3-9099-C40C66FF867C}">
                  <a14:compatExt spid="_x0000_s823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2</xdr:col>
          <xdr:colOff>914400</xdr:colOff>
          <xdr:row>3</xdr:row>
          <xdr:rowOff>144780</xdr:rowOff>
        </xdr:to>
        <xdr:sp macro="" textlink="">
          <xdr:nvSpPr>
            <xdr:cNvPr id="8236" name="Control 44" hidden="1">
              <a:extLst>
                <a:ext uri="{63B3BB69-23CF-44E3-9099-C40C66FF867C}">
                  <a14:compatExt spid="_x0000_s823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xdr:col>
          <xdr:colOff>769620</xdr:colOff>
          <xdr:row>3</xdr:row>
          <xdr:rowOff>144780</xdr:rowOff>
        </xdr:to>
        <xdr:sp macro="" textlink="">
          <xdr:nvSpPr>
            <xdr:cNvPr id="8237" name="Control 45" hidden="1">
              <a:extLst>
                <a:ext uri="{63B3BB69-23CF-44E3-9099-C40C66FF867C}">
                  <a14:compatExt spid="_x0000_s823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xdr:col>
          <xdr:colOff>906780</xdr:colOff>
          <xdr:row>3</xdr:row>
          <xdr:rowOff>144780</xdr:rowOff>
        </xdr:to>
        <xdr:sp macro="" textlink="">
          <xdr:nvSpPr>
            <xdr:cNvPr id="8238" name="Control 46" hidden="1">
              <a:extLst>
                <a:ext uri="{63B3BB69-23CF-44E3-9099-C40C66FF867C}">
                  <a14:compatExt spid="_x0000_s823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xdr:col>
          <xdr:colOff>914400</xdr:colOff>
          <xdr:row>3</xdr:row>
          <xdr:rowOff>144780</xdr:rowOff>
        </xdr:to>
        <xdr:sp macro="" textlink="">
          <xdr:nvSpPr>
            <xdr:cNvPr id="8239" name="Control 47" hidden="1">
              <a:extLst>
                <a:ext uri="{63B3BB69-23CF-44E3-9099-C40C66FF867C}">
                  <a14:compatExt spid="_x0000_s823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xdr:col>
          <xdr:colOff>914400</xdr:colOff>
          <xdr:row>3</xdr:row>
          <xdr:rowOff>144780</xdr:rowOff>
        </xdr:to>
        <xdr:sp macro="" textlink="">
          <xdr:nvSpPr>
            <xdr:cNvPr id="8240" name="Control 48" hidden="1">
              <a:extLst>
                <a:ext uri="{63B3BB69-23CF-44E3-9099-C40C66FF867C}">
                  <a14:compatExt spid="_x0000_s824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xml"/><Relationship Id="rId13" Type="http://schemas.openxmlformats.org/officeDocument/2006/relationships/control" Target="../activeX/activeX4.xml"/><Relationship Id="rId18" Type="http://schemas.openxmlformats.org/officeDocument/2006/relationships/image" Target="../media/image6.emf"/><Relationship Id="rId3" Type="http://schemas.openxmlformats.org/officeDocument/2006/relationships/hyperlink" Target="https://www.gsa.gov/portal/content/104877" TargetMode="External"/><Relationship Id="rId7" Type="http://schemas.openxmlformats.org/officeDocument/2006/relationships/vmlDrawing" Target="../drawings/vmlDrawing3.vml"/><Relationship Id="rId12" Type="http://schemas.openxmlformats.org/officeDocument/2006/relationships/image" Target="../media/image3.emf"/><Relationship Id="rId17" Type="http://schemas.openxmlformats.org/officeDocument/2006/relationships/control" Target="../activeX/activeX6.xml"/><Relationship Id="rId2" Type="http://schemas.openxmlformats.org/officeDocument/2006/relationships/hyperlink" Target="https://www.gsa.gov/portal/category/100120" TargetMode="External"/><Relationship Id="rId16" Type="http://schemas.openxmlformats.org/officeDocument/2006/relationships/image" Target="../media/image5.emf"/><Relationship Id="rId20" Type="http://schemas.openxmlformats.org/officeDocument/2006/relationships/image" Target="../media/image7.emf"/><Relationship Id="rId1" Type="http://schemas.openxmlformats.org/officeDocument/2006/relationships/hyperlink" Target="http://explorer.naco.org/" TargetMode="External"/><Relationship Id="rId6" Type="http://schemas.openxmlformats.org/officeDocument/2006/relationships/drawing" Target="../drawings/drawing2.xml"/><Relationship Id="rId11" Type="http://schemas.openxmlformats.org/officeDocument/2006/relationships/control" Target="../activeX/activeX3.xml"/><Relationship Id="rId5" Type="http://schemas.openxmlformats.org/officeDocument/2006/relationships/printerSettings" Target="../printerSettings/printerSettings4.bin"/><Relationship Id="rId15" Type="http://schemas.openxmlformats.org/officeDocument/2006/relationships/control" Target="../activeX/activeX5.xml"/><Relationship Id="rId10" Type="http://schemas.openxmlformats.org/officeDocument/2006/relationships/control" Target="../activeX/activeX2.xml"/><Relationship Id="rId19" Type="http://schemas.openxmlformats.org/officeDocument/2006/relationships/control" Target="../activeX/activeX7.xml"/><Relationship Id="rId4" Type="http://schemas.openxmlformats.org/officeDocument/2006/relationships/hyperlink" Target="http://gsa.gov/portal/content/101518" TargetMode="External"/><Relationship Id="rId9" Type="http://schemas.openxmlformats.org/officeDocument/2006/relationships/image" Target="../media/image2.emf"/><Relationship Id="rId14" Type="http://schemas.openxmlformats.org/officeDocument/2006/relationships/image" Target="../media/image4.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7"/>
  <sheetViews>
    <sheetView zoomScale="80" zoomScaleNormal="80" zoomScaleSheetLayoutView="70" workbookViewId="0">
      <selection activeCell="F4" sqref="F4"/>
    </sheetView>
  </sheetViews>
  <sheetFormatPr defaultRowHeight="14.4"/>
  <cols>
    <col min="2" max="2" width="36" bestFit="1" customWidth="1"/>
    <col min="3" max="3" width="21.5546875" bestFit="1" customWidth="1"/>
    <col min="4" max="4" width="13.5546875" bestFit="1" customWidth="1"/>
    <col min="5" max="5" width="16" customWidth="1"/>
    <col min="6" max="6" width="21.5546875" bestFit="1" customWidth="1"/>
    <col min="7" max="7" width="13" bestFit="1" customWidth="1"/>
    <col min="8" max="8" width="11.33203125" bestFit="1" customWidth="1"/>
    <col min="9" max="9" width="10.33203125" bestFit="1" customWidth="1"/>
    <col min="10" max="11" width="5.88671875" bestFit="1" customWidth="1"/>
    <col min="12" max="12" width="7" bestFit="1" customWidth="1"/>
    <col min="13" max="13" width="8.5546875" bestFit="1" customWidth="1"/>
    <col min="14" max="14" width="5.44140625" bestFit="1" customWidth="1"/>
    <col min="15" max="15" width="4.109375" bestFit="1" customWidth="1"/>
    <col min="16" max="16" width="4.6640625" bestFit="1" customWidth="1"/>
    <col min="17" max="17" width="6.33203125" bestFit="1" customWidth="1"/>
    <col min="18" max="18" width="8.5546875" bestFit="1" customWidth="1"/>
  </cols>
  <sheetData>
    <row r="1" spans="1:18">
      <c r="A1" s="155" t="s">
        <v>158</v>
      </c>
      <c r="B1" s="156"/>
      <c r="C1" s="156"/>
      <c r="D1" s="156"/>
      <c r="E1" s="156"/>
      <c r="F1" s="156"/>
      <c r="G1" s="156"/>
      <c r="H1" s="156"/>
      <c r="I1" s="156"/>
      <c r="J1" s="156"/>
      <c r="K1" s="156"/>
      <c r="L1" s="156"/>
      <c r="M1" s="156"/>
      <c r="N1" s="156"/>
      <c r="O1" s="156"/>
      <c r="P1" s="156"/>
      <c r="Q1" s="156"/>
      <c r="R1" s="157"/>
    </row>
    <row r="2" spans="1:18">
      <c r="A2" s="158" t="s">
        <v>0</v>
      </c>
      <c r="B2" s="159"/>
      <c r="C2" s="159"/>
      <c r="D2" s="159"/>
      <c r="E2" s="159"/>
      <c r="F2" s="159"/>
      <c r="G2" s="159"/>
      <c r="H2" s="159"/>
      <c r="I2" s="159"/>
      <c r="J2" s="159"/>
      <c r="K2" s="159"/>
      <c r="L2" s="159"/>
      <c r="M2" s="159"/>
      <c r="N2" s="159"/>
      <c r="O2" s="160"/>
      <c r="P2" s="160"/>
      <c r="Q2" s="160"/>
      <c r="R2" s="161"/>
    </row>
    <row r="3" spans="1:18">
      <c r="A3" s="1"/>
      <c r="E3" s="2"/>
      <c r="F3" s="2"/>
      <c r="H3" s="3"/>
      <c r="I3" s="3"/>
      <c r="J3" s="4"/>
      <c r="M3" s="162" t="s">
        <v>1</v>
      </c>
      <c r="N3" s="162"/>
      <c r="O3" s="163">
        <f ca="1">NOW()</f>
        <v>42765.337615393517</v>
      </c>
      <c r="P3" s="163"/>
      <c r="Q3" s="163"/>
      <c r="R3" s="163"/>
    </row>
    <row r="4" spans="1:18">
      <c r="A4" s="5" t="s">
        <v>2</v>
      </c>
      <c r="E4" s="6" t="s">
        <v>3</v>
      </c>
      <c r="F4" s="132">
        <v>42644</v>
      </c>
      <c r="O4" s="164">
        <f ca="1">NOW()</f>
        <v>42765.337615393517</v>
      </c>
      <c r="P4" s="164"/>
      <c r="Q4" s="164"/>
      <c r="R4" s="164"/>
    </row>
    <row r="5" spans="1:18">
      <c r="A5" s="7"/>
      <c r="B5" s="8" t="s">
        <v>4</v>
      </c>
      <c r="C5" s="153"/>
      <c r="D5" s="154"/>
      <c r="E5" s="6" t="s">
        <v>5</v>
      </c>
      <c r="F5" s="9" t="s">
        <v>229</v>
      </c>
      <c r="K5" s="10"/>
    </row>
    <row r="6" spans="1:18">
      <c r="A6" s="8"/>
      <c r="B6" s="8" t="s">
        <v>6</v>
      </c>
      <c r="C6" s="166"/>
      <c r="D6" s="167"/>
      <c r="E6" s="167"/>
      <c r="F6" s="167"/>
      <c r="G6" s="168"/>
      <c r="H6" s="143"/>
      <c r="I6" s="143"/>
      <c r="J6" s="144"/>
      <c r="K6" s="144"/>
      <c r="L6" s="12"/>
      <c r="M6" s="12"/>
      <c r="N6" s="12"/>
    </row>
    <row r="7" spans="1:18">
      <c r="A7" s="10"/>
      <c r="B7" s="8" t="s">
        <v>9</v>
      </c>
      <c r="C7" s="166"/>
      <c r="D7" s="167"/>
      <c r="E7" s="167"/>
      <c r="F7" s="167"/>
      <c r="G7" s="168"/>
      <c r="H7" s="10"/>
      <c r="I7" s="10"/>
      <c r="J7" s="10"/>
      <c r="K7" s="10"/>
    </row>
    <row r="8" spans="1:18">
      <c r="A8" s="13"/>
      <c r="B8" s="14" t="s">
        <v>10</v>
      </c>
      <c r="C8" s="15"/>
      <c r="D8" s="16" t="str">
        <f>IF(C8="","",+C8)</f>
        <v/>
      </c>
      <c r="E8" s="13" t="s">
        <v>11</v>
      </c>
      <c r="F8" s="15"/>
      <c r="G8" s="16" t="str">
        <f>IF(F8="","",+F8)</f>
        <v/>
      </c>
    </row>
    <row r="9" spans="1:18">
      <c r="A9" s="13"/>
      <c r="B9" s="13"/>
      <c r="C9" s="13"/>
      <c r="D9" s="16"/>
      <c r="E9" s="16"/>
      <c r="G9" s="17"/>
      <c r="I9" s="18"/>
    </row>
    <row r="10" spans="1:18">
      <c r="A10" s="13"/>
      <c r="B10" s="170" t="s">
        <v>12</v>
      </c>
      <c r="C10" s="170"/>
      <c r="D10" s="171"/>
      <c r="E10" s="172"/>
      <c r="F10" s="173"/>
      <c r="G10" s="17"/>
      <c r="I10" s="18"/>
    </row>
    <row r="11" spans="1:18">
      <c r="B11" s="13"/>
      <c r="C11" s="13"/>
      <c r="D11" s="13"/>
      <c r="E11" s="13"/>
      <c r="F11" s="13"/>
      <c r="G11" s="17"/>
      <c r="H11" s="19" t="s">
        <v>13</v>
      </c>
      <c r="I11" s="18" t="s">
        <v>14</v>
      </c>
      <c r="J11" s="20" t="s">
        <v>15</v>
      </c>
      <c r="K11" s="20" t="s">
        <v>16</v>
      </c>
      <c r="L11" s="20" t="s">
        <v>17</v>
      </c>
      <c r="M11" s="20" t="s">
        <v>18</v>
      </c>
      <c r="N11" s="20" t="s">
        <v>19</v>
      </c>
      <c r="O11" s="20" t="s">
        <v>20</v>
      </c>
      <c r="P11" s="20" t="s">
        <v>21</v>
      </c>
      <c r="Q11" s="20" t="s">
        <v>22</v>
      </c>
      <c r="R11" s="20" t="s">
        <v>23</v>
      </c>
    </row>
    <row r="12" spans="1:18">
      <c r="A12" s="5" t="s">
        <v>24</v>
      </c>
      <c r="E12" s="10"/>
      <c r="H12" s="18" t="s">
        <v>25</v>
      </c>
      <c r="I12" s="18" t="s">
        <v>26</v>
      </c>
      <c r="J12" s="21" t="s">
        <v>27</v>
      </c>
      <c r="K12" s="21" t="s">
        <v>28</v>
      </c>
      <c r="L12" s="21" t="s">
        <v>29</v>
      </c>
      <c r="M12" s="21" t="s">
        <v>28</v>
      </c>
      <c r="N12" s="21" t="s">
        <v>27</v>
      </c>
      <c r="O12" s="21" t="s">
        <v>30</v>
      </c>
      <c r="P12" s="21" t="s">
        <v>31</v>
      </c>
      <c r="Q12" s="21" t="s">
        <v>30</v>
      </c>
      <c r="R12" s="21" t="s">
        <v>31</v>
      </c>
    </row>
    <row r="13" spans="1:18">
      <c r="A13" s="22"/>
      <c r="B13" s="23" t="s">
        <v>32</v>
      </c>
      <c r="C13" s="24"/>
      <c r="D13" s="25">
        <v>0</v>
      </c>
      <c r="E13" s="26" t="s">
        <v>33</v>
      </c>
      <c r="F13" s="27">
        <v>0.5</v>
      </c>
      <c r="G13" s="26" t="s">
        <v>34</v>
      </c>
      <c r="H13" s="28">
        <f>D13*F13</f>
        <v>0</v>
      </c>
      <c r="I13" s="29"/>
      <c r="J13" s="29"/>
      <c r="K13" s="30"/>
      <c r="L13" s="29"/>
      <c r="M13" s="30"/>
      <c r="N13" s="30"/>
      <c r="O13" s="29"/>
      <c r="P13" s="29"/>
      <c r="Q13" s="29"/>
      <c r="R13" s="30"/>
    </row>
    <row r="14" spans="1:18">
      <c r="A14" s="22"/>
      <c r="B14" s="23" t="s">
        <v>35</v>
      </c>
      <c r="C14" s="24"/>
      <c r="D14" s="25">
        <v>0</v>
      </c>
      <c r="E14" s="26" t="s">
        <v>36</v>
      </c>
      <c r="F14" s="31">
        <v>0</v>
      </c>
      <c r="G14" s="26" t="s">
        <v>37</v>
      </c>
      <c r="H14" s="28">
        <f>+D14*F14</f>
        <v>0</v>
      </c>
      <c r="I14" s="29"/>
      <c r="J14" s="29"/>
      <c r="K14" s="30"/>
      <c r="L14" s="29"/>
      <c r="M14" s="30"/>
      <c r="N14" s="30"/>
      <c r="O14" s="29"/>
      <c r="P14" s="29"/>
      <c r="Q14" s="29"/>
      <c r="R14" s="30"/>
    </row>
    <row r="15" spans="1:18">
      <c r="A15" s="22"/>
      <c r="B15" s="23" t="s">
        <v>38</v>
      </c>
      <c r="C15" s="24"/>
      <c r="D15" s="32"/>
      <c r="E15" s="32"/>
      <c r="F15" s="32"/>
      <c r="G15" s="33"/>
      <c r="H15" s="34">
        <v>0</v>
      </c>
      <c r="I15" s="29"/>
      <c r="J15" s="29"/>
      <c r="K15" s="30"/>
      <c r="L15" s="29"/>
      <c r="M15" s="30"/>
      <c r="N15" s="30"/>
      <c r="O15" s="29"/>
      <c r="P15" s="29"/>
      <c r="Q15" s="29"/>
      <c r="R15" s="30"/>
    </row>
    <row r="16" spans="1:18">
      <c r="A16" s="22"/>
      <c r="B16" s="23" t="s">
        <v>39</v>
      </c>
      <c r="C16" s="24"/>
      <c r="D16" s="32"/>
      <c r="E16" s="32"/>
      <c r="F16" s="32"/>
      <c r="G16" s="33"/>
      <c r="H16" s="34">
        <v>0</v>
      </c>
      <c r="I16" s="29"/>
      <c r="J16" s="29"/>
      <c r="K16" s="30"/>
      <c r="L16" s="29"/>
      <c r="M16" s="30"/>
      <c r="N16" s="30"/>
      <c r="O16" s="29"/>
      <c r="P16" s="29"/>
      <c r="Q16" s="29"/>
      <c r="R16" s="30"/>
    </row>
    <row r="17" spans="1:18">
      <c r="A17" s="22"/>
      <c r="B17" s="23" t="s">
        <v>40</v>
      </c>
      <c r="C17" s="24"/>
      <c r="D17" s="32"/>
      <c r="E17" s="32"/>
      <c r="F17" s="32"/>
      <c r="G17" s="33"/>
      <c r="H17" s="34">
        <v>0</v>
      </c>
      <c r="I17" s="29"/>
      <c r="J17" s="29"/>
      <c r="K17" s="30"/>
      <c r="L17" s="29"/>
      <c r="M17" s="30"/>
      <c r="N17" s="30"/>
      <c r="O17" s="29"/>
      <c r="P17" s="29"/>
      <c r="Q17" s="29"/>
      <c r="R17" s="30"/>
    </row>
    <row r="18" spans="1:18">
      <c r="A18" s="22"/>
      <c r="B18" s="23" t="s">
        <v>41</v>
      </c>
      <c r="C18" s="24"/>
      <c r="D18" s="32"/>
      <c r="E18" s="32"/>
      <c r="F18" s="32"/>
      <c r="G18" s="33"/>
      <c r="H18" s="34">
        <v>0</v>
      </c>
      <c r="I18" s="29"/>
      <c r="J18" s="29"/>
      <c r="K18" s="30"/>
      <c r="L18" s="29"/>
      <c r="M18" s="30"/>
      <c r="N18" s="30"/>
      <c r="O18" s="29"/>
      <c r="P18" s="29"/>
      <c r="Q18" s="29"/>
      <c r="R18" s="30"/>
    </row>
    <row r="19" spans="1:18">
      <c r="A19" s="22"/>
      <c r="B19" s="10"/>
      <c r="C19" s="10"/>
      <c r="F19" t="s">
        <v>42</v>
      </c>
      <c r="G19" s="13"/>
      <c r="H19" s="35">
        <f>SUM(H13:H18)</f>
        <v>0</v>
      </c>
      <c r="I19" s="36"/>
      <c r="J19" s="37"/>
      <c r="K19" s="38"/>
    </row>
    <row r="20" spans="1:18">
      <c r="A20" s="22"/>
      <c r="B20" s="10"/>
      <c r="C20" s="10"/>
      <c r="D20" s="39" t="s">
        <v>43</v>
      </c>
      <c r="E20" s="39" t="s">
        <v>43</v>
      </c>
      <c r="G20" s="90" t="s">
        <v>126</v>
      </c>
      <c r="H20" s="40"/>
      <c r="I20" s="40"/>
      <c r="J20" s="20" t="s">
        <v>15</v>
      </c>
      <c r="K20" s="20" t="s">
        <v>16</v>
      </c>
      <c r="L20" s="20" t="s">
        <v>17</v>
      </c>
      <c r="M20" s="20" t="s">
        <v>18</v>
      </c>
      <c r="N20" s="20" t="s">
        <v>19</v>
      </c>
      <c r="O20" s="20" t="s">
        <v>20</v>
      </c>
      <c r="P20" s="20" t="s">
        <v>21</v>
      </c>
      <c r="Q20" s="20" t="s">
        <v>22</v>
      </c>
      <c r="R20" s="20" t="s">
        <v>23</v>
      </c>
    </row>
    <row r="21" spans="1:18">
      <c r="A21" s="5" t="s">
        <v>44</v>
      </c>
      <c r="C21" s="39" t="s">
        <v>45</v>
      </c>
      <c r="D21" s="39" t="s">
        <v>46</v>
      </c>
      <c r="E21" s="39" t="s">
        <v>47</v>
      </c>
      <c r="G21" s="39" t="s">
        <v>127</v>
      </c>
      <c r="H21" s="41"/>
      <c r="I21" s="41"/>
      <c r="J21" s="21" t="s">
        <v>27</v>
      </c>
      <c r="K21" s="21" t="s">
        <v>28</v>
      </c>
      <c r="L21" s="21" t="s">
        <v>29</v>
      </c>
      <c r="M21" s="21" t="s">
        <v>28</v>
      </c>
      <c r="N21" s="21" t="s">
        <v>27</v>
      </c>
      <c r="O21" s="21" t="s">
        <v>30</v>
      </c>
      <c r="P21" s="21" t="s">
        <v>31</v>
      </c>
      <c r="Q21" s="21" t="s">
        <v>30</v>
      </c>
      <c r="R21" s="21" t="s">
        <v>31</v>
      </c>
    </row>
    <row r="22" spans="1:18">
      <c r="A22" s="42" t="s">
        <v>48</v>
      </c>
      <c r="B22" s="43" t="s">
        <v>49</v>
      </c>
      <c r="C22" s="44"/>
      <c r="D22" s="45">
        <v>0</v>
      </c>
      <c r="E22" s="45">
        <v>0</v>
      </c>
      <c r="F22" s="46" t="s">
        <v>50</v>
      </c>
      <c r="G22" s="25">
        <v>0</v>
      </c>
      <c r="H22" s="47">
        <f>(+D22+E22)*G22</f>
        <v>0</v>
      </c>
      <c r="I22" s="29"/>
      <c r="J22" s="29"/>
      <c r="K22" s="30"/>
      <c r="L22" s="29"/>
      <c r="M22" s="30"/>
      <c r="N22" s="30"/>
      <c r="O22" s="29"/>
      <c r="P22" s="29"/>
      <c r="Q22" s="29"/>
      <c r="R22" s="30"/>
    </row>
    <row r="23" spans="1:18">
      <c r="B23" s="48"/>
      <c r="C23" s="48"/>
      <c r="D23" s="41"/>
      <c r="E23" s="49"/>
      <c r="F23" s="41"/>
      <c r="G23" s="41"/>
      <c r="H23" s="41"/>
      <c r="I23" s="41"/>
      <c r="J23" s="17"/>
    </row>
    <row r="24" spans="1:18">
      <c r="B24" s="48"/>
      <c r="C24" s="48"/>
      <c r="D24" s="39"/>
      <c r="E24" s="39"/>
      <c r="F24" s="41"/>
      <c r="G24" s="41"/>
      <c r="H24" s="41"/>
      <c r="I24" s="41"/>
      <c r="J24" s="17"/>
    </row>
    <row r="25" spans="1:18">
      <c r="A25" s="42" t="s">
        <v>51</v>
      </c>
      <c r="B25" s="43" t="s">
        <v>52</v>
      </c>
      <c r="C25" s="44"/>
      <c r="D25" s="45">
        <v>0</v>
      </c>
      <c r="E25" s="45">
        <v>0</v>
      </c>
      <c r="F25" s="46" t="s">
        <v>50</v>
      </c>
      <c r="G25" s="50">
        <v>0</v>
      </c>
      <c r="H25" s="47">
        <f>IF(D25&gt;D26,"Over Limit",(D25+E25)*G25)</f>
        <v>0</v>
      </c>
      <c r="I25" s="29"/>
      <c r="J25" s="29"/>
      <c r="K25" s="30"/>
      <c r="L25" s="29"/>
      <c r="M25" s="30"/>
      <c r="N25" s="30"/>
      <c r="O25" s="29"/>
      <c r="P25" s="29"/>
      <c r="Q25" s="29"/>
      <c r="R25" s="30"/>
    </row>
    <row r="26" spans="1:18">
      <c r="A26" s="42"/>
      <c r="B26" s="43" t="s">
        <v>53</v>
      </c>
      <c r="C26" s="33"/>
      <c r="D26" s="45">
        <v>0</v>
      </c>
      <c r="E26" s="51"/>
      <c r="F26" s="52"/>
      <c r="G26" s="52"/>
      <c r="H26" s="52"/>
      <c r="I26" s="52"/>
      <c r="J26" s="52"/>
      <c r="K26" s="52"/>
      <c r="L26" s="52"/>
      <c r="M26" s="52"/>
      <c r="N26" s="52"/>
      <c r="O26" s="52"/>
      <c r="P26" s="52"/>
      <c r="Q26" s="52"/>
      <c r="R26" s="52"/>
    </row>
    <row r="27" spans="1:18">
      <c r="A27" s="42"/>
      <c r="B27" s="43" t="s">
        <v>54</v>
      </c>
      <c r="C27" s="44"/>
      <c r="D27" s="45">
        <v>0</v>
      </c>
      <c r="E27" s="45">
        <v>0</v>
      </c>
      <c r="F27" s="46" t="s">
        <v>50</v>
      </c>
      <c r="G27" s="50">
        <v>0</v>
      </c>
      <c r="H27" s="47">
        <f>IF(D27&gt;D28,"Over Limit",(D27+E27)*G27)</f>
        <v>0</v>
      </c>
      <c r="I27" s="29"/>
      <c r="J27" s="29"/>
      <c r="K27" s="30"/>
      <c r="L27" s="29"/>
      <c r="M27" s="30"/>
      <c r="N27" s="30"/>
      <c r="O27" s="29"/>
      <c r="P27" s="29"/>
      <c r="Q27" s="29"/>
      <c r="R27" s="30"/>
    </row>
    <row r="28" spans="1:18">
      <c r="A28" s="42"/>
      <c r="B28" s="43" t="s">
        <v>55</v>
      </c>
      <c r="C28" s="33"/>
      <c r="D28" s="45">
        <v>0</v>
      </c>
      <c r="E28" s="51"/>
      <c r="F28" s="52"/>
      <c r="G28" s="52"/>
      <c r="H28" s="52"/>
      <c r="I28" s="52"/>
      <c r="J28" s="52"/>
      <c r="K28" s="52"/>
      <c r="L28" s="52"/>
      <c r="M28" s="52"/>
      <c r="N28" s="52"/>
      <c r="O28" s="52"/>
      <c r="P28" s="52"/>
      <c r="Q28" s="52"/>
      <c r="R28" s="52"/>
    </row>
    <row r="29" spans="1:18">
      <c r="A29" s="42"/>
      <c r="B29" s="43" t="s">
        <v>56</v>
      </c>
      <c r="C29" s="44"/>
      <c r="D29" s="45">
        <v>0</v>
      </c>
      <c r="E29" s="45">
        <v>0</v>
      </c>
      <c r="F29" s="46" t="s">
        <v>50</v>
      </c>
      <c r="G29" s="50">
        <v>0</v>
      </c>
      <c r="H29" s="47">
        <f>IF(D29&gt;D30,"Over Limit",(D29+E29)*G29)</f>
        <v>0</v>
      </c>
      <c r="I29" s="29"/>
      <c r="J29" s="29"/>
      <c r="K29" s="30"/>
      <c r="L29" s="29"/>
      <c r="M29" s="30"/>
      <c r="N29" s="30"/>
      <c r="O29" s="29"/>
      <c r="P29" s="29"/>
      <c r="Q29" s="29"/>
      <c r="R29" s="30"/>
    </row>
    <row r="30" spans="1:18">
      <c r="A30" s="42"/>
      <c r="B30" s="43" t="s">
        <v>57</v>
      </c>
      <c r="C30" s="33"/>
      <c r="D30" s="45">
        <v>0</v>
      </c>
      <c r="E30" s="51"/>
      <c r="F30" s="52"/>
      <c r="G30" s="52"/>
      <c r="H30" s="52"/>
      <c r="I30" s="52"/>
      <c r="J30" s="52"/>
      <c r="K30" s="52"/>
      <c r="L30" s="52"/>
      <c r="M30" s="52"/>
      <c r="N30" s="52"/>
      <c r="O30" s="52"/>
      <c r="P30" s="52"/>
      <c r="Q30" s="52"/>
      <c r="R30" s="52"/>
    </row>
    <row r="31" spans="1:18">
      <c r="A31" s="42"/>
      <c r="B31" s="43" t="s">
        <v>58</v>
      </c>
      <c r="C31" s="44"/>
      <c r="D31" s="45">
        <v>0</v>
      </c>
      <c r="E31" s="45">
        <v>0</v>
      </c>
      <c r="F31" s="46" t="s">
        <v>50</v>
      </c>
      <c r="G31" s="50">
        <v>0</v>
      </c>
      <c r="H31" s="47">
        <f>IF(D31&gt;D32,"Over Limit",(D31+E31)*G31)</f>
        <v>0</v>
      </c>
      <c r="I31" s="29"/>
      <c r="J31" s="29"/>
      <c r="K31" s="30"/>
      <c r="L31" s="29"/>
      <c r="M31" s="30"/>
      <c r="N31" s="30"/>
      <c r="O31" s="29"/>
      <c r="P31" s="29"/>
      <c r="Q31" s="29"/>
      <c r="R31" s="30"/>
    </row>
    <row r="32" spans="1:18">
      <c r="A32" s="42"/>
      <c r="B32" s="43" t="s">
        <v>59</v>
      </c>
      <c r="C32" s="33"/>
      <c r="D32" s="45">
        <v>0</v>
      </c>
      <c r="E32" s="51"/>
      <c r="F32" s="52"/>
      <c r="G32" s="52"/>
      <c r="H32" s="52"/>
      <c r="I32" s="52"/>
      <c r="J32" s="52"/>
      <c r="K32" s="52"/>
      <c r="L32" s="52"/>
      <c r="M32" s="52"/>
      <c r="N32" s="52"/>
      <c r="O32" s="52"/>
      <c r="P32" s="52"/>
      <c r="Q32" s="52"/>
      <c r="R32" s="52"/>
    </row>
    <row r="33" spans="1:18">
      <c r="A33" s="22"/>
      <c r="B33" s="53"/>
      <c r="C33" s="53"/>
      <c r="F33" t="s">
        <v>42</v>
      </c>
      <c r="G33" s="13"/>
      <c r="H33" s="35">
        <f>+H22+SUM(H25:H32)</f>
        <v>0</v>
      </c>
      <c r="I33" s="36"/>
      <c r="J33" s="37"/>
      <c r="K33" s="38"/>
    </row>
    <row r="34" spans="1:18">
      <c r="A34" s="22"/>
      <c r="B34" s="53"/>
      <c r="C34" s="53"/>
      <c r="J34" s="37"/>
      <c r="K34" s="38"/>
    </row>
    <row r="35" spans="1:18">
      <c r="A35" s="22"/>
      <c r="B35" s="53"/>
      <c r="C35" s="53"/>
      <c r="D35" s="39"/>
      <c r="J35" s="20" t="s">
        <v>15</v>
      </c>
      <c r="K35" s="20" t="s">
        <v>16</v>
      </c>
      <c r="L35" s="20" t="s">
        <v>17</v>
      </c>
      <c r="M35" s="20" t="s">
        <v>18</v>
      </c>
      <c r="N35" s="20" t="s">
        <v>19</v>
      </c>
      <c r="O35" s="20" t="s">
        <v>20</v>
      </c>
      <c r="P35" s="20" t="s">
        <v>21</v>
      </c>
      <c r="Q35" s="20" t="s">
        <v>22</v>
      </c>
      <c r="R35" s="20" t="s">
        <v>23</v>
      </c>
    </row>
    <row r="36" spans="1:18">
      <c r="A36" s="5" t="s">
        <v>60</v>
      </c>
      <c r="C36" s="39" t="s">
        <v>45</v>
      </c>
      <c r="E36" s="39" t="s">
        <v>61</v>
      </c>
      <c r="G36" s="8" t="s">
        <v>62</v>
      </c>
      <c r="H36" s="41"/>
      <c r="I36" s="41"/>
      <c r="J36" s="21" t="s">
        <v>27</v>
      </c>
      <c r="K36" s="21" t="s">
        <v>28</v>
      </c>
      <c r="L36" s="21" t="s">
        <v>29</v>
      </c>
      <c r="M36" s="21" t="s">
        <v>28</v>
      </c>
      <c r="N36" s="21" t="s">
        <v>27</v>
      </c>
      <c r="O36" s="21" t="s">
        <v>30</v>
      </c>
      <c r="P36" s="21" t="s">
        <v>31</v>
      </c>
      <c r="Q36" s="21" t="s">
        <v>30</v>
      </c>
      <c r="R36" s="21" t="s">
        <v>31</v>
      </c>
    </row>
    <row r="37" spans="1:18">
      <c r="A37" s="8" t="s">
        <v>63</v>
      </c>
      <c r="B37" s="147"/>
      <c r="C37" s="44"/>
      <c r="D37" s="32"/>
      <c r="E37" s="45">
        <v>0</v>
      </c>
      <c r="F37" s="26" t="s">
        <v>30</v>
      </c>
      <c r="G37" s="25">
        <v>0</v>
      </c>
      <c r="H37" s="47">
        <f>E37*G37</f>
        <v>0</v>
      </c>
      <c r="I37" s="29"/>
      <c r="J37" s="29"/>
      <c r="K37" s="30"/>
      <c r="L37" s="29"/>
      <c r="M37" s="30"/>
      <c r="N37" s="30"/>
      <c r="O37" s="29"/>
      <c r="P37" s="29"/>
      <c r="Q37" s="29"/>
      <c r="R37" s="30"/>
    </row>
    <row r="38" spans="1:18">
      <c r="A38" s="10"/>
      <c r="B38" s="147"/>
      <c r="C38" s="44"/>
      <c r="D38" s="32"/>
      <c r="E38" s="45">
        <v>0</v>
      </c>
      <c r="F38" s="26" t="s">
        <v>30</v>
      </c>
      <c r="G38" s="25">
        <v>0</v>
      </c>
      <c r="H38" s="47">
        <f>E38*G38</f>
        <v>0</v>
      </c>
      <c r="I38" s="29"/>
      <c r="J38" s="29"/>
      <c r="K38" s="30"/>
      <c r="L38" s="29"/>
      <c r="M38" s="30"/>
      <c r="N38" s="30"/>
      <c r="O38" s="29"/>
      <c r="P38" s="29"/>
      <c r="Q38" s="29"/>
      <c r="R38" s="30"/>
    </row>
    <row r="39" spans="1:18">
      <c r="A39" s="8"/>
      <c r="B39" s="147"/>
      <c r="C39" s="44"/>
      <c r="D39" s="32"/>
      <c r="E39" s="45">
        <v>0</v>
      </c>
      <c r="F39" s="26" t="s">
        <v>30</v>
      </c>
      <c r="G39" s="25">
        <v>0</v>
      </c>
      <c r="H39" s="47">
        <f>E39*G39</f>
        <v>0</v>
      </c>
      <c r="I39" s="29"/>
      <c r="J39" s="29"/>
      <c r="K39" s="30"/>
      <c r="L39" s="29"/>
      <c r="M39" s="30"/>
      <c r="N39" s="30"/>
      <c r="O39" s="29"/>
      <c r="P39" s="29"/>
      <c r="Q39" s="29"/>
      <c r="R39" s="30"/>
    </row>
    <row r="40" spans="1:18">
      <c r="A40" s="8"/>
      <c r="B40" s="147"/>
      <c r="C40" s="44"/>
      <c r="D40" s="32"/>
      <c r="E40" s="45">
        <v>0</v>
      </c>
      <c r="F40" s="26" t="s">
        <v>30</v>
      </c>
      <c r="G40" s="25">
        <v>0</v>
      </c>
      <c r="H40" s="47">
        <f>E40*G40</f>
        <v>0</v>
      </c>
      <c r="I40" s="29"/>
      <c r="J40" s="29"/>
      <c r="K40" s="30"/>
      <c r="L40" s="29"/>
      <c r="M40" s="30"/>
      <c r="N40" s="30"/>
      <c r="O40" s="29"/>
      <c r="P40" s="29"/>
      <c r="Q40" s="29"/>
      <c r="R40" s="30"/>
    </row>
    <row r="41" spans="1:18">
      <c r="A41" s="8"/>
      <c r="B41" s="147"/>
      <c r="C41" s="44"/>
      <c r="D41" s="32"/>
      <c r="E41" s="45">
        <v>0</v>
      </c>
      <c r="F41" s="26" t="s">
        <v>30</v>
      </c>
      <c r="G41" s="25">
        <v>0</v>
      </c>
      <c r="H41" s="47">
        <f>E41*G41</f>
        <v>0</v>
      </c>
      <c r="I41" s="29"/>
      <c r="J41" s="29"/>
      <c r="K41" s="30"/>
      <c r="L41" s="29"/>
      <c r="M41" s="30"/>
      <c r="N41" s="30"/>
      <c r="O41" s="29"/>
      <c r="P41" s="29"/>
      <c r="Q41" s="29"/>
      <c r="R41" s="30"/>
    </row>
    <row r="42" spans="1:18">
      <c r="A42" s="8"/>
      <c r="B42" s="147"/>
      <c r="C42" s="44"/>
      <c r="D42" s="32"/>
      <c r="E42" s="45">
        <v>0</v>
      </c>
      <c r="F42" s="26" t="s">
        <v>30</v>
      </c>
      <c r="G42" s="25">
        <v>0</v>
      </c>
      <c r="H42" s="47">
        <f t="shared" ref="H42:H46" si="0">E42*G42</f>
        <v>0</v>
      </c>
      <c r="I42" s="29"/>
      <c r="J42" s="29"/>
      <c r="K42" s="30"/>
      <c r="L42" s="29"/>
      <c r="M42" s="30"/>
      <c r="N42" s="30"/>
      <c r="O42" s="29"/>
      <c r="P42" s="29"/>
      <c r="Q42" s="29"/>
      <c r="R42" s="30"/>
    </row>
    <row r="43" spans="1:18">
      <c r="A43" s="8"/>
      <c r="B43" s="147"/>
      <c r="C43" s="44"/>
      <c r="D43" s="32"/>
      <c r="E43" s="45">
        <v>0</v>
      </c>
      <c r="F43" s="26" t="s">
        <v>30</v>
      </c>
      <c r="G43" s="25">
        <v>0</v>
      </c>
      <c r="H43" s="47">
        <f t="shared" si="0"/>
        <v>0</v>
      </c>
      <c r="I43" s="29"/>
      <c r="J43" s="29"/>
      <c r="K43" s="30"/>
      <c r="L43" s="29"/>
      <c r="M43" s="30"/>
      <c r="N43" s="30"/>
      <c r="O43" s="29"/>
      <c r="P43" s="29"/>
      <c r="Q43" s="29"/>
      <c r="R43" s="30"/>
    </row>
    <row r="44" spans="1:18">
      <c r="A44" s="8"/>
      <c r="B44" s="147"/>
      <c r="C44" s="44"/>
      <c r="D44" s="32"/>
      <c r="E44" s="45">
        <v>0</v>
      </c>
      <c r="F44" s="26" t="s">
        <v>30</v>
      </c>
      <c r="G44" s="25">
        <v>0</v>
      </c>
      <c r="H44" s="47">
        <f t="shared" si="0"/>
        <v>0</v>
      </c>
      <c r="I44" s="29"/>
      <c r="J44" s="29"/>
      <c r="K44" s="30"/>
      <c r="L44" s="29"/>
      <c r="M44" s="30"/>
      <c r="N44" s="30"/>
      <c r="O44" s="29"/>
      <c r="P44" s="29"/>
      <c r="Q44" s="29"/>
      <c r="R44" s="30"/>
    </row>
    <row r="45" spans="1:18">
      <c r="A45" s="8"/>
      <c r="B45" s="147"/>
      <c r="C45" s="44"/>
      <c r="D45" s="32"/>
      <c r="E45" s="45">
        <v>0</v>
      </c>
      <c r="F45" s="26" t="s">
        <v>30</v>
      </c>
      <c r="G45" s="25">
        <v>0</v>
      </c>
      <c r="H45" s="47">
        <f t="shared" si="0"/>
        <v>0</v>
      </c>
      <c r="I45" s="29"/>
      <c r="J45" s="29"/>
      <c r="K45" s="30"/>
      <c r="L45" s="29"/>
      <c r="M45" s="30"/>
      <c r="N45" s="30"/>
      <c r="O45" s="29"/>
      <c r="P45" s="29"/>
      <c r="Q45" s="29"/>
      <c r="R45" s="30"/>
    </row>
    <row r="46" spans="1:18">
      <c r="A46" s="8"/>
      <c r="B46" s="147"/>
      <c r="C46" s="44"/>
      <c r="D46" s="32"/>
      <c r="E46" s="45">
        <v>0</v>
      </c>
      <c r="F46" s="26" t="s">
        <v>30</v>
      </c>
      <c r="G46" s="25">
        <v>0</v>
      </c>
      <c r="H46" s="47">
        <f t="shared" si="0"/>
        <v>0</v>
      </c>
      <c r="I46" s="29"/>
      <c r="J46" s="29"/>
      <c r="K46" s="30"/>
      <c r="L46" s="29"/>
      <c r="M46" s="30"/>
      <c r="N46" s="30"/>
      <c r="O46" s="29"/>
      <c r="P46" s="29"/>
      <c r="Q46" s="29"/>
      <c r="R46" s="30"/>
    </row>
    <row r="47" spans="1:18">
      <c r="A47" s="8"/>
      <c r="B47" s="147"/>
      <c r="C47" s="44"/>
      <c r="D47" s="32"/>
      <c r="E47" s="45">
        <v>0</v>
      </c>
      <c r="F47" s="26" t="s">
        <v>30</v>
      </c>
      <c r="G47" s="25">
        <v>0</v>
      </c>
      <c r="H47" s="47">
        <f t="shared" ref="H47" si="1">E47*G47</f>
        <v>0</v>
      </c>
      <c r="I47" s="29"/>
      <c r="J47" s="29"/>
      <c r="K47" s="30"/>
      <c r="L47" s="29"/>
      <c r="M47" s="30"/>
      <c r="N47" s="30"/>
      <c r="O47" s="29"/>
      <c r="P47" s="29"/>
      <c r="Q47" s="29"/>
      <c r="R47" s="30"/>
    </row>
    <row r="48" spans="1:18">
      <c r="A48" s="8"/>
      <c r="B48" s="147"/>
      <c r="C48" s="44"/>
      <c r="D48" s="32"/>
      <c r="E48" s="45">
        <v>0</v>
      </c>
      <c r="F48" s="26" t="s">
        <v>30</v>
      </c>
      <c r="G48" s="25">
        <v>0</v>
      </c>
      <c r="H48" s="47">
        <f t="shared" ref="H48:H50" si="2">E48*G48</f>
        <v>0</v>
      </c>
      <c r="I48" s="29"/>
      <c r="J48" s="29"/>
      <c r="K48" s="30"/>
      <c r="L48" s="29"/>
      <c r="M48" s="30"/>
      <c r="N48" s="30"/>
      <c r="O48" s="29"/>
      <c r="P48" s="29"/>
      <c r="Q48" s="29"/>
      <c r="R48" s="30"/>
    </row>
    <row r="49" spans="1:18">
      <c r="A49" s="8"/>
      <c r="B49" s="147"/>
      <c r="C49" s="44"/>
      <c r="D49" s="32"/>
      <c r="E49" s="45">
        <v>0</v>
      </c>
      <c r="F49" s="26" t="s">
        <v>30</v>
      </c>
      <c r="G49" s="25">
        <v>0</v>
      </c>
      <c r="H49" s="47">
        <f t="shared" si="2"/>
        <v>0</v>
      </c>
      <c r="I49" s="29"/>
      <c r="J49" s="29"/>
      <c r="K49" s="30"/>
      <c r="L49" s="29"/>
      <c r="M49" s="30"/>
      <c r="N49" s="30"/>
      <c r="O49" s="29"/>
      <c r="P49" s="29"/>
      <c r="Q49" s="29"/>
      <c r="R49" s="30"/>
    </row>
    <row r="50" spans="1:18">
      <c r="A50" s="8"/>
      <c r="B50" s="147"/>
      <c r="C50" s="44"/>
      <c r="D50" s="32"/>
      <c r="E50" s="45">
        <v>0</v>
      </c>
      <c r="F50" s="26" t="s">
        <v>30</v>
      </c>
      <c r="G50" s="25">
        <v>0</v>
      </c>
      <c r="H50" s="47">
        <f t="shared" si="2"/>
        <v>0</v>
      </c>
      <c r="I50" s="29"/>
      <c r="J50" s="29"/>
      <c r="K50" s="30"/>
      <c r="L50" s="29"/>
      <c r="M50" s="30"/>
      <c r="N50" s="30"/>
      <c r="O50" s="29"/>
      <c r="P50" s="29"/>
      <c r="Q50" s="29"/>
      <c r="R50" s="30"/>
    </row>
    <row r="51" spans="1:18">
      <c r="A51" s="10"/>
      <c r="B51" s="10"/>
      <c r="C51" s="10"/>
      <c r="D51" s="10"/>
      <c r="E51" s="10"/>
      <c r="F51" s="10"/>
      <c r="G51" s="10"/>
      <c r="J51" s="37"/>
      <c r="K51" s="37"/>
    </row>
    <row r="52" spans="1:18">
      <c r="A52" s="8" t="s">
        <v>64</v>
      </c>
      <c r="B52" s="54" t="s">
        <v>66</v>
      </c>
      <c r="C52" s="54"/>
      <c r="D52" s="54" t="s">
        <v>67</v>
      </c>
      <c r="E52" s="46" t="s">
        <v>68</v>
      </c>
      <c r="F52" s="46" t="s">
        <v>69</v>
      </c>
      <c r="G52" s="54"/>
      <c r="H52" s="54"/>
      <c r="I52" s="41"/>
      <c r="J52" s="17"/>
      <c r="K52" s="17"/>
    </row>
    <row r="53" spans="1:18">
      <c r="A53" s="22"/>
      <c r="B53" s="23" t="s">
        <v>70</v>
      </c>
      <c r="C53" s="55"/>
      <c r="D53" s="56">
        <v>0</v>
      </c>
      <c r="E53" s="45">
        <v>0</v>
      </c>
      <c r="F53" s="45">
        <v>0</v>
      </c>
      <c r="G53" s="57"/>
      <c r="H53" s="58">
        <f>+E53+F53</f>
        <v>0</v>
      </c>
      <c r="I53" s="29"/>
      <c r="J53" s="29"/>
      <c r="K53" s="30"/>
      <c r="L53" s="29"/>
      <c r="M53" s="30"/>
      <c r="N53" s="30"/>
      <c r="O53" s="29"/>
      <c r="P53" s="29"/>
      <c r="Q53" s="29"/>
      <c r="R53" s="30"/>
    </row>
    <row r="54" spans="1:18">
      <c r="A54" s="22"/>
      <c r="B54" s="44"/>
      <c r="C54" s="24"/>
      <c r="D54" s="59"/>
      <c r="E54" s="60"/>
      <c r="F54" s="60"/>
      <c r="G54" s="60"/>
      <c r="H54" s="58"/>
      <c r="I54" s="61"/>
      <c r="J54" s="62"/>
      <c r="K54" s="37"/>
    </row>
    <row r="55" spans="1:18">
      <c r="A55" s="22"/>
      <c r="B55" s="44"/>
      <c r="C55" s="59"/>
      <c r="D55" s="59"/>
      <c r="E55" s="63"/>
      <c r="F55" s="64" t="s">
        <v>42</v>
      </c>
      <c r="G55" s="43"/>
      <c r="H55" s="35">
        <f>SUM(H37:H54)</f>
        <v>0</v>
      </c>
      <c r="I55" s="36"/>
      <c r="J55" s="62"/>
      <c r="K55" s="37"/>
    </row>
    <row r="56" spans="1:18">
      <c r="A56" s="22"/>
      <c r="B56" s="22"/>
      <c r="C56" s="22"/>
      <c r="D56" s="61"/>
      <c r="E56" s="61"/>
      <c r="F56" s="61"/>
      <c r="G56" s="61"/>
      <c r="H56" s="37"/>
      <c r="I56" s="37"/>
      <c r="J56" s="17"/>
      <c r="K56" s="37"/>
    </row>
    <row r="57" spans="1:18">
      <c r="A57" s="22"/>
      <c r="B57" s="22"/>
      <c r="C57" s="22"/>
      <c r="D57" s="61"/>
      <c r="E57" s="61"/>
      <c r="F57" s="61"/>
      <c r="G57" s="61"/>
      <c r="H57" s="37"/>
      <c r="I57" s="37"/>
      <c r="J57" s="20" t="s">
        <v>15</v>
      </c>
      <c r="K57" s="20" t="s">
        <v>16</v>
      </c>
      <c r="L57" s="20" t="s">
        <v>17</v>
      </c>
      <c r="M57" s="20" t="s">
        <v>18</v>
      </c>
      <c r="N57" s="20" t="s">
        <v>19</v>
      </c>
      <c r="O57" s="20" t="s">
        <v>20</v>
      </c>
      <c r="P57" s="20" t="s">
        <v>21</v>
      </c>
      <c r="Q57" s="20" t="s">
        <v>22</v>
      </c>
      <c r="R57" s="20" t="s">
        <v>23</v>
      </c>
    </row>
    <row r="58" spans="1:18">
      <c r="A58" s="5" t="s">
        <v>71</v>
      </c>
      <c r="B58" s="10"/>
      <c r="C58" s="10"/>
      <c r="D58" s="10"/>
      <c r="E58" s="10"/>
      <c r="F58" s="10"/>
      <c r="G58" s="41"/>
      <c r="H58" s="41"/>
      <c r="I58" s="41"/>
      <c r="J58" s="21" t="s">
        <v>27</v>
      </c>
      <c r="K58" s="21" t="s">
        <v>28</v>
      </c>
      <c r="L58" s="21" t="s">
        <v>29</v>
      </c>
      <c r="M58" s="21" t="s">
        <v>28</v>
      </c>
      <c r="N58" s="21" t="s">
        <v>27</v>
      </c>
      <c r="O58" s="21" t="s">
        <v>30</v>
      </c>
      <c r="P58" s="21" t="s">
        <v>31</v>
      </c>
      <c r="Q58" s="21" t="s">
        <v>30</v>
      </c>
      <c r="R58" s="21" t="s">
        <v>31</v>
      </c>
    </row>
    <row r="59" spans="1:18">
      <c r="A59" s="8" t="s">
        <v>63</v>
      </c>
      <c r="B59" s="169"/>
      <c r="C59" s="169"/>
      <c r="D59" s="169"/>
      <c r="E59" s="169"/>
      <c r="F59" s="169"/>
      <c r="G59" s="41"/>
      <c r="H59" s="34">
        <v>0</v>
      </c>
      <c r="I59" s="29"/>
      <c r="J59" s="29"/>
      <c r="K59" s="30"/>
      <c r="L59" s="29"/>
      <c r="M59" s="30"/>
      <c r="N59" s="30"/>
      <c r="O59" s="29"/>
      <c r="P59" s="29"/>
      <c r="Q59" s="29"/>
      <c r="R59" s="30"/>
    </row>
    <row r="60" spans="1:18">
      <c r="A60" s="8" t="s">
        <v>64</v>
      </c>
      <c r="B60" s="169"/>
      <c r="C60" s="169"/>
      <c r="D60" s="169"/>
      <c r="E60" s="169"/>
      <c r="F60" s="169"/>
      <c r="G60" s="41"/>
      <c r="H60" s="34">
        <v>0</v>
      </c>
      <c r="I60" s="29"/>
      <c r="J60" s="29"/>
      <c r="K60" s="30"/>
      <c r="L60" s="29"/>
      <c r="M60" s="30"/>
      <c r="N60" s="30"/>
      <c r="O60" s="29"/>
      <c r="P60" s="29"/>
      <c r="Q60" s="29"/>
      <c r="R60" s="30"/>
    </row>
    <row r="61" spans="1:18">
      <c r="A61" s="8" t="s">
        <v>65</v>
      </c>
      <c r="B61" s="165"/>
      <c r="C61" s="165"/>
      <c r="D61" s="165"/>
      <c r="E61" s="165"/>
      <c r="F61" s="165"/>
      <c r="G61" s="41"/>
      <c r="H61" s="34">
        <v>0</v>
      </c>
      <c r="I61" s="29"/>
      <c r="J61" s="29"/>
      <c r="K61" s="30"/>
      <c r="L61" s="29"/>
      <c r="M61" s="30"/>
      <c r="N61" s="30"/>
      <c r="O61" s="29"/>
      <c r="P61" s="29"/>
      <c r="Q61" s="29"/>
      <c r="R61" s="30"/>
    </row>
    <row r="62" spans="1:18">
      <c r="A62" s="8" t="s">
        <v>72</v>
      </c>
      <c r="B62" s="165"/>
      <c r="C62" s="165"/>
      <c r="D62" s="165"/>
      <c r="E62" s="165"/>
      <c r="F62" s="165"/>
      <c r="G62" s="17"/>
      <c r="H62" s="34">
        <v>0</v>
      </c>
      <c r="I62" s="29"/>
      <c r="J62" s="29"/>
      <c r="K62" s="30"/>
      <c r="L62" s="29"/>
      <c r="M62" s="30"/>
      <c r="N62" s="30"/>
      <c r="O62" s="29"/>
      <c r="P62" s="29"/>
      <c r="Q62" s="29"/>
      <c r="R62" s="30"/>
    </row>
    <row r="63" spans="1:18">
      <c r="A63" s="53"/>
      <c r="B63" s="65"/>
      <c r="C63" s="65"/>
      <c r="D63" s="66"/>
      <c r="E63" s="66"/>
      <c r="F63" t="s">
        <v>42</v>
      </c>
      <c r="G63" s="13"/>
      <c r="H63" s="35">
        <f>SUM(H59:H62)</f>
        <v>0</v>
      </c>
      <c r="I63" s="36"/>
      <c r="J63" s="37"/>
      <c r="K63" s="67"/>
    </row>
    <row r="64" spans="1:18" ht="15" thickBot="1">
      <c r="A64" s="68"/>
      <c r="B64" s="53"/>
      <c r="C64" s="53"/>
      <c r="D64" s="41"/>
      <c r="E64" s="41"/>
      <c r="F64" s="41"/>
      <c r="G64" s="41"/>
      <c r="H64" s="17"/>
      <c r="I64" s="17"/>
      <c r="J64" s="37"/>
      <c r="K64" s="67"/>
    </row>
    <row r="65" spans="1:18" ht="15" thickBot="1">
      <c r="A65" s="10" t="s">
        <v>73</v>
      </c>
      <c r="B65" s="69"/>
      <c r="D65" s="8" t="s">
        <v>74</v>
      </c>
      <c r="E65" s="70"/>
      <c r="F65" s="41" t="s">
        <v>75</v>
      </c>
      <c r="G65" s="41"/>
      <c r="H65" s="71">
        <f>+H19+H33+H55+H63</f>
        <v>0</v>
      </c>
      <c r="I65" s="72"/>
      <c r="J65" s="62">
        <f>H65-H53</f>
        <v>0</v>
      </c>
      <c r="K65" s="67"/>
      <c r="L65" s="7"/>
      <c r="M65" s="7"/>
      <c r="N65" s="73"/>
      <c r="O65" s="73"/>
      <c r="P65" s="73"/>
      <c r="Q65" s="73"/>
      <c r="R65" s="73"/>
    </row>
    <row r="66" spans="1:18" ht="15" thickTop="1">
      <c r="A66" s="10"/>
      <c r="D66" s="8"/>
      <c r="F66" s="41"/>
      <c r="G66" s="41"/>
      <c r="H66" s="72"/>
      <c r="I66" s="72"/>
      <c r="J66" s="62"/>
      <c r="K66" s="67"/>
      <c r="L66" s="7"/>
      <c r="M66" s="7"/>
      <c r="N66" s="73"/>
      <c r="O66" s="73"/>
      <c r="P66" s="73"/>
      <c r="Q66" s="73"/>
      <c r="R66" s="73"/>
    </row>
    <row r="67" spans="1:18">
      <c r="A67" s="10" t="s">
        <v>76</v>
      </c>
      <c r="B67" s="69"/>
      <c r="D67" s="8" t="s">
        <v>74</v>
      </c>
      <c r="E67" s="70"/>
      <c r="F67" s="41"/>
      <c r="G67" s="41"/>
      <c r="H67" s="74"/>
      <c r="I67" s="74"/>
      <c r="J67" s="62"/>
      <c r="K67" s="67"/>
      <c r="N67" s="7"/>
    </row>
    <row r="68" spans="1:18">
      <c r="A68" s="10"/>
      <c r="H68" s="17"/>
      <c r="I68" s="17"/>
      <c r="J68" s="17"/>
    </row>
    <row r="69" spans="1:18">
      <c r="A69" s="10"/>
      <c r="H69" s="75"/>
      <c r="I69" s="75"/>
      <c r="J69" s="75"/>
    </row>
    <row r="70" spans="1:18">
      <c r="A70" s="10"/>
      <c r="D70" s="41"/>
      <c r="E70" s="41"/>
      <c r="F70" s="41"/>
      <c r="G70" s="53"/>
      <c r="H70" s="76"/>
      <c r="I70" s="76"/>
      <c r="J70" s="17"/>
      <c r="K70" s="1"/>
    </row>
    <row r="71" spans="1:18">
      <c r="D71" s="77"/>
      <c r="F71" s="77"/>
    </row>
    <row r="72" spans="1:18">
      <c r="G72" s="10"/>
    </row>
    <row r="73" spans="1:18">
      <c r="A73" s="77"/>
      <c r="E73" s="10"/>
      <c r="F73" s="10"/>
      <c r="G73" s="10"/>
      <c r="H73" s="10"/>
      <c r="I73" s="10"/>
      <c r="J73" s="10"/>
    </row>
    <row r="74" spans="1:18">
      <c r="E74" s="10"/>
      <c r="F74" s="10"/>
      <c r="G74" s="10"/>
      <c r="H74" s="10"/>
      <c r="I74" s="10"/>
      <c r="J74" s="10"/>
    </row>
    <row r="75" spans="1:18">
      <c r="E75" s="10"/>
      <c r="F75" s="10"/>
      <c r="G75" s="10"/>
      <c r="H75" s="10"/>
      <c r="I75" s="10"/>
      <c r="J75" s="10"/>
    </row>
    <row r="76" spans="1:18">
      <c r="A76" s="77"/>
      <c r="E76" s="10"/>
      <c r="F76" s="10"/>
      <c r="G76" s="10"/>
      <c r="H76" s="10"/>
      <c r="I76" s="10"/>
      <c r="J76" s="10"/>
      <c r="K76" s="10"/>
    </row>
    <row r="77" spans="1:18">
      <c r="E77" s="10"/>
      <c r="F77" s="10"/>
      <c r="G77" s="10"/>
      <c r="H77" s="10"/>
      <c r="I77" s="10"/>
      <c r="J77" s="10"/>
      <c r="K77" s="10"/>
    </row>
    <row r="78" spans="1:18">
      <c r="E78" s="10"/>
      <c r="F78" s="10"/>
      <c r="G78" s="10"/>
      <c r="H78" s="10"/>
      <c r="I78" s="10"/>
      <c r="J78" s="10"/>
      <c r="K78" s="10"/>
    </row>
    <row r="79" spans="1:18">
      <c r="E79" s="10"/>
      <c r="F79" s="10"/>
      <c r="G79" s="10"/>
      <c r="H79" s="10"/>
      <c r="I79" s="10"/>
      <c r="J79" s="10"/>
      <c r="K79" s="10"/>
    </row>
    <row r="80" spans="1:18">
      <c r="E80" s="10"/>
      <c r="F80" s="10"/>
      <c r="G80" s="10"/>
      <c r="H80" s="10"/>
      <c r="I80" s="10"/>
      <c r="J80" s="10"/>
      <c r="K80" s="10"/>
    </row>
    <row r="81" spans="1:11">
      <c r="E81" s="10" t="s">
        <v>159</v>
      </c>
      <c r="F81" s="10"/>
      <c r="G81" s="10"/>
      <c r="H81" s="10"/>
      <c r="I81" s="10" t="s">
        <v>77</v>
      </c>
      <c r="J81" s="10"/>
      <c r="K81" s="10"/>
    </row>
    <row r="82" spans="1:11">
      <c r="A82" s="77"/>
      <c r="E82" s="10" t="s">
        <v>160</v>
      </c>
      <c r="F82" s="10"/>
      <c r="G82" s="10"/>
      <c r="H82" s="10"/>
      <c r="I82" s="10" t="s">
        <v>78</v>
      </c>
      <c r="J82" s="10"/>
      <c r="K82" s="10"/>
    </row>
    <row r="83" spans="1:11">
      <c r="E83" s="10" t="s">
        <v>161</v>
      </c>
      <c r="F83" s="10"/>
      <c r="G83" s="10"/>
      <c r="H83" s="10"/>
      <c r="I83" s="10" t="s">
        <v>128</v>
      </c>
      <c r="J83" s="10"/>
      <c r="K83" s="10"/>
    </row>
    <row r="84" spans="1:11">
      <c r="E84" s="10" t="s">
        <v>162</v>
      </c>
      <c r="F84" s="10"/>
      <c r="G84" s="10"/>
      <c r="H84" s="10"/>
      <c r="I84" s="10" t="s">
        <v>79</v>
      </c>
      <c r="J84" s="10"/>
      <c r="K84" s="10"/>
    </row>
    <row r="85" spans="1:11">
      <c r="I85" s="10" t="s">
        <v>129</v>
      </c>
    </row>
    <row r="86" spans="1:11">
      <c r="I86" s="10"/>
    </row>
    <row r="87" spans="1:11">
      <c r="I87" s="10"/>
    </row>
  </sheetData>
  <sheetProtection algorithmName="SHA-512" hashValue="DmjW1cmJjy+mpXDFhezR8Xj59Qn4oBQgtIn5wLjp9HIpF8c4xfQC1KO+tf9aR/aLMyLnFTUKOq5YqxNUBuP4Jw==" saltValue="3kQWFrKC5WA8q7r1zyDWzg==" spinCount="100000" sheet="1" objects="1" scenarios="1"/>
  <mergeCells count="14">
    <mergeCell ref="B61:F61"/>
    <mergeCell ref="B62:F62"/>
    <mergeCell ref="C6:G6"/>
    <mergeCell ref="C7:G7"/>
    <mergeCell ref="B59:F59"/>
    <mergeCell ref="B60:F60"/>
    <mergeCell ref="B10:D10"/>
    <mergeCell ref="E10:F10"/>
    <mergeCell ref="C5:D5"/>
    <mergeCell ref="A1:R1"/>
    <mergeCell ref="A2:R2"/>
    <mergeCell ref="M3:N3"/>
    <mergeCell ref="O3:R3"/>
    <mergeCell ref="O4:R4"/>
  </mergeCells>
  <dataValidations count="2">
    <dataValidation type="list" allowBlank="1" showInputMessage="1" showErrorMessage="1" prompt="Pick Location" sqref="E10">
      <formula1>$E$81:$E$85</formula1>
    </dataValidation>
    <dataValidation type="list" allowBlank="1" showInputMessage="1" showErrorMessage="1" prompt="Please Select One" sqref="I13:I18 I22 I53 I59:I62 I31 I29 I27 I25 I37:I50">
      <formula1>$I$81:$I$85</formula1>
    </dataValidation>
  </dataValidations>
  <pageMargins left="0" right="0" top="0" bottom="0" header="0.3" footer="0.3"/>
  <pageSetup scale="59" orientation="landscape" r:id="rId1"/>
  <headerFooter>
    <oddFooter>&amp;L&amp;F&amp;CPage &amp;P of &amp;N
Printed &amp;D  &amp;T&amp;R&amp;A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4"/>
  <sheetViews>
    <sheetView zoomScaleNormal="100" zoomScaleSheetLayoutView="100" workbookViewId="0">
      <selection activeCell="A2" sqref="A2:N2"/>
    </sheetView>
  </sheetViews>
  <sheetFormatPr defaultRowHeight="14.4"/>
  <cols>
    <col min="1" max="1" width="19.6640625" bestFit="1" customWidth="1"/>
    <col min="2" max="2" width="12.33203125" customWidth="1"/>
    <col min="3" max="3" width="10.33203125" customWidth="1"/>
    <col min="4" max="4" width="8" bestFit="1" customWidth="1"/>
    <col min="5" max="5" width="9.33203125" bestFit="1" customWidth="1"/>
    <col min="6" max="6" width="18.5546875" bestFit="1" customWidth="1"/>
    <col min="7" max="7" width="15.44140625" customWidth="1"/>
    <col min="8" max="8" width="18.5546875" bestFit="1" customWidth="1"/>
    <col min="9" max="9" width="11.5546875" bestFit="1" customWidth="1"/>
    <col min="10" max="10" width="18.5546875" bestFit="1" customWidth="1"/>
    <col min="11" max="11" width="11.5546875" bestFit="1" customWidth="1"/>
    <col min="12" max="12" width="18.5546875" bestFit="1" customWidth="1"/>
    <col min="13" max="13" width="11.44140625" bestFit="1" customWidth="1"/>
    <col min="14" max="14" width="18.5546875" bestFit="1" customWidth="1"/>
    <col min="15" max="15" width="11.5546875" bestFit="1" customWidth="1"/>
    <col min="16" max="16" width="18.5546875" bestFit="1" customWidth="1"/>
    <col min="17" max="17" width="11.5546875" bestFit="1" customWidth="1"/>
    <col min="18" max="18" width="18.5546875" bestFit="1" customWidth="1"/>
    <col min="19" max="19" width="11.5546875" bestFit="1" customWidth="1"/>
    <col min="20" max="20" width="18.5546875" bestFit="1" customWidth="1"/>
    <col min="21" max="21" width="11.5546875" bestFit="1" customWidth="1"/>
    <col min="22" max="22" width="18.5546875" bestFit="1" customWidth="1"/>
    <col min="23" max="23" width="11.5546875" bestFit="1" customWidth="1"/>
    <col min="24" max="24" width="18.5546875" bestFit="1" customWidth="1"/>
    <col min="25" max="25" width="11.5546875" bestFit="1" customWidth="1"/>
    <col min="26" max="26" width="18.5546875" bestFit="1" customWidth="1"/>
    <col min="27" max="27" width="11.44140625" bestFit="1" customWidth="1"/>
    <col min="28" max="28" width="18.5546875" bestFit="1" customWidth="1"/>
    <col min="29" max="29" width="11.5546875" bestFit="1" customWidth="1"/>
    <col min="30" max="30" width="18.5546875" bestFit="1" customWidth="1"/>
    <col min="31" max="31" width="11.5546875" bestFit="1" customWidth="1"/>
    <col min="32" max="32" width="18.5546875" bestFit="1" customWidth="1"/>
    <col min="33" max="33" width="11.5546875" bestFit="1" customWidth="1"/>
  </cols>
  <sheetData>
    <row r="1" spans="1:14">
      <c r="A1" s="155" t="s">
        <v>158</v>
      </c>
      <c r="B1" s="156"/>
      <c r="C1" s="156"/>
      <c r="D1" s="156"/>
      <c r="E1" s="156"/>
      <c r="F1" s="156"/>
      <c r="G1" s="156"/>
      <c r="H1" s="156"/>
      <c r="I1" s="156"/>
      <c r="J1" s="156"/>
      <c r="K1" s="156"/>
      <c r="L1" s="156"/>
      <c r="M1" s="156"/>
      <c r="N1" s="157"/>
    </row>
    <row r="2" spans="1:14">
      <c r="A2" s="158" t="s">
        <v>80</v>
      </c>
      <c r="B2" s="159"/>
      <c r="C2" s="159"/>
      <c r="D2" s="159"/>
      <c r="E2" s="159"/>
      <c r="F2" s="159"/>
      <c r="G2" s="159"/>
      <c r="H2" s="159"/>
      <c r="I2" s="159"/>
      <c r="J2" s="159"/>
      <c r="K2" s="159"/>
      <c r="L2" s="159"/>
      <c r="M2" s="159"/>
      <c r="N2" s="179"/>
    </row>
    <row r="3" spans="1:14">
      <c r="H3" s="78"/>
      <c r="I3" s="78"/>
      <c r="J3" s="78"/>
      <c r="M3" t="s">
        <v>1</v>
      </c>
      <c r="N3" s="79">
        <f ca="1">NOW()</f>
        <v>42765.337615393517</v>
      </c>
    </row>
    <row r="4" spans="1:14">
      <c r="M4" s="80"/>
      <c r="N4" s="80">
        <f ca="1">NOW()</f>
        <v>42765.337615393517</v>
      </c>
    </row>
    <row r="5" spans="1:14">
      <c r="A5" s="174" t="s">
        <v>81</v>
      </c>
      <c r="B5" s="175"/>
      <c r="C5" s="180">
        <f>+'Expense Auth Form'!C5:D5</f>
        <v>0</v>
      </c>
      <c r="D5" s="181"/>
      <c r="E5" s="81"/>
      <c r="F5" s="82"/>
      <c r="G5" s="83"/>
      <c r="H5" s="11" t="s">
        <v>7</v>
      </c>
      <c r="I5" s="182" t="s">
        <v>8</v>
      </c>
      <c r="J5" s="182"/>
      <c r="K5" s="182"/>
      <c r="L5" s="182"/>
      <c r="M5" s="182"/>
      <c r="N5" s="83"/>
    </row>
    <row r="6" spans="1:14">
      <c r="A6" s="174" t="s">
        <v>45</v>
      </c>
      <c r="B6" s="175"/>
      <c r="C6" s="176">
        <f>+'Expense Auth Form'!C6:G6</f>
        <v>0</v>
      </c>
      <c r="D6" s="177"/>
      <c r="E6" s="177"/>
      <c r="F6" s="177"/>
      <c r="G6" s="178"/>
      <c r="N6" s="41"/>
    </row>
    <row r="7" spans="1:14">
      <c r="A7" s="174" t="s">
        <v>123</v>
      </c>
      <c r="B7" s="175"/>
      <c r="C7" s="176">
        <f>+'Expense Auth Form'!C7:G7</f>
        <v>0</v>
      </c>
      <c r="D7" s="177"/>
      <c r="E7" s="177"/>
      <c r="F7" s="177"/>
      <c r="G7" s="178"/>
      <c r="H7" s="5"/>
      <c r="I7" s="5"/>
      <c r="N7" s="41"/>
    </row>
    <row r="8" spans="1:14">
      <c r="A8" s="13" t="s">
        <v>82</v>
      </c>
      <c r="B8" s="183">
        <f>+'Expense Auth Form'!C8</f>
        <v>0</v>
      </c>
      <c r="C8" s="184"/>
      <c r="D8" s="185">
        <f>IF(B8="","",+B8)</f>
        <v>0</v>
      </c>
      <c r="E8" s="186"/>
      <c r="F8" s="10"/>
      <c r="G8" s="41"/>
      <c r="H8" s="41"/>
      <c r="I8" s="41"/>
      <c r="J8" s="41"/>
      <c r="K8" s="41"/>
      <c r="L8" s="41"/>
      <c r="M8" s="41"/>
      <c r="N8" s="41"/>
    </row>
    <row r="9" spans="1:14" ht="15.6">
      <c r="A9" s="13" t="s">
        <v>11</v>
      </c>
      <c r="B9" s="183">
        <f>+'Expense Auth Form'!F8</f>
        <v>0</v>
      </c>
      <c r="C9" s="184"/>
      <c r="D9" s="185">
        <f>IF(B9="","",+B9)</f>
        <v>0</v>
      </c>
      <c r="E9" s="186"/>
      <c r="F9" s="5"/>
      <c r="G9" s="151"/>
      <c r="H9" s="151"/>
      <c r="I9" s="151"/>
      <c r="J9" s="152"/>
      <c r="K9" s="83"/>
      <c r="L9" s="83"/>
      <c r="M9" s="41"/>
      <c r="N9" s="83"/>
    </row>
    <row r="10" spans="1:14">
      <c r="B10" s="17"/>
      <c r="N10" s="17"/>
    </row>
    <row r="11" spans="1:14">
      <c r="A11" s="84"/>
      <c r="B11" s="187" t="s">
        <v>83</v>
      </c>
      <c r="C11" s="188"/>
      <c r="D11" s="188"/>
      <c r="E11" s="188"/>
      <c r="F11" s="188"/>
      <c r="G11" s="189"/>
      <c r="H11" s="85"/>
      <c r="I11" s="85"/>
      <c r="J11" s="187" t="s">
        <v>84</v>
      </c>
      <c r="K11" s="188"/>
      <c r="L11" s="188"/>
      <c r="M11" s="189"/>
      <c r="N11" s="86"/>
    </row>
    <row r="12" spans="1:14">
      <c r="A12" s="87"/>
      <c r="B12" s="88"/>
      <c r="C12" s="89"/>
      <c r="D12" s="90" t="s">
        <v>85</v>
      </c>
      <c r="E12" s="89"/>
      <c r="F12" s="90" t="s">
        <v>85</v>
      </c>
      <c r="G12" s="91" t="s">
        <v>86</v>
      </c>
      <c r="H12" s="92"/>
      <c r="I12" s="92"/>
      <c r="J12" s="93"/>
      <c r="K12" s="13"/>
      <c r="L12" s="13"/>
      <c r="M12" s="94"/>
      <c r="N12" s="91" t="s">
        <v>87</v>
      </c>
    </row>
    <row r="13" spans="1:14">
      <c r="A13" s="87"/>
      <c r="B13" s="95" t="s">
        <v>88</v>
      </c>
      <c r="C13" s="89" t="s">
        <v>89</v>
      </c>
      <c r="D13" s="90" t="s">
        <v>90</v>
      </c>
      <c r="E13" s="89"/>
      <c r="F13" s="90" t="s">
        <v>91</v>
      </c>
      <c r="G13" s="91" t="s">
        <v>92</v>
      </c>
      <c r="H13" s="92"/>
      <c r="I13" s="92"/>
      <c r="J13" s="133" t="s">
        <v>63</v>
      </c>
      <c r="K13" s="133" t="s">
        <v>64</v>
      </c>
      <c r="L13" s="133" t="s">
        <v>65</v>
      </c>
      <c r="M13" s="133" t="s">
        <v>72</v>
      </c>
      <c r="N13" s="133" t="s">
        <v>93</v>
      </c>
    </row>
    <row r="14" spans="1:14">
      <c r="A14" s="87"/>
      <c r="B14" s="97" t="s">
        <v>95</v>
      </c>
      <c r="C14" s="98" t="s">
        <v>90</v>
      </c>
      <c r="D14" s="99" t="s">
        <v>96</v>
      </c>
      <c r="E14" s="98" t="s">
        <v>97</v>
      </c>
      <c r="F14" s="99" t="s">
        <v>98</v>
      </c>
      <c r="G14" s="100" t="s">
        <v>99</v>
      </c>
      <c r="H14" s="101" t="s">
        <v>100</v>
      </c>
      <c r="I14" s="101" t="s">
        <v>101</v>
      </c>
      <c r="J14" s="97" t="s">
        <v>102</v>
      </c>
      <c r="K14" s="99" t="s">
        <v>102</v>
      </c>
      <c r="L14" s="99" t="s">
        <v>102</v>
      </c>
      <c r="M14" s="100" t="s">
        <v>102</v>
      </c>
      <c r="N14" s="100" t="s">
        <v>103</v>
      </c>
    </row>
    <row r="15" spans="1:14">
      <c r="A15" s="148" t="str">
        <f>IF('Expense Auth Form'!B37="","",'Expense Auth Form'!B37)</f>
        <v/>
      </c>
      <c r="B15" s="136"/>
      <c r="C15" s="136"/>
      <c r="D15" s="136"/>
      <c r="E15" s="136"/>
      <c r="F15" s="136"/>
      <c r="G15" s="136"/>
      <c r="H15" s="136"/>
      <c r="I15" s="136"/>
      <c r="J15" s="136"/>
      <c r="K15" s="136"/>
      <c r="L15" s="136"/>
      <c r="M15" s="136"/>
      <c r="N15" s="137">
        <f t="shared" ref="N15:N21" si="0">SUM(B15:M15)</f>
        <v>0</v>
      </c>
    </row>
    <row r="16" spans="1:14">
      <c r="A16" s="148" t="str">
        <f>IF('Expense Auth Form'!B38="","",'Expense Auth Form'!B38)</f>
        <v/>
      </c>
      <c r="B16" s="136"/>
      <c r="C16" s="136"/>
      <c r="D16" s="136"/>
      <c r="E16" s="136"/>
      <c r="F16" s="136"/>
      <c r="G16" s="136"/>
      <c r="H16" s="136"/>
      <c r="I16" s="136"/>
      <c r="J16" s="136"/>
      <c r="K16" s="136"/>
      <c r="L16" s="136"/>
      <c r="M16" s="136"/>
      <c r="N16" s="137">
        <f t="shared" si="0"/>
        <v>0</v>
      </c>
    </row>
    <row r="17" spans="1:14">
      <c r="A17" s="148" t="str">
        <f>IF('Expense Auth Form'!B39="","",'Expense Auth Form'!B39)</f>
        <v/>
      </c>
      <c r="B17" s="136"/>
      <c r="C17" s="136"/>
      <c r="D17" s="136"/>
      <c r="E17" s="136"/>
      <c r="F17" s="136"/>
      <c r="G17" s="136"/>
      <c r="H17" s="136"/>
      <c r="I17" s="136"/>
      <c r="J17" s="136"/>
      <c r="K17" s="136"/>
      <c r="L17" s="136"/>
      <c r="M17" s="136"/>
      <c r="N17" s="137">
        <f t="shared" si="0"/>
        <v>0</v>
      </c>
    </row>
    <row r="18" spans="1:14">
      <c r="A18" s="148" t="str">
        <f>IF('Expense Auth Form'!B40="","",'Expense Auth Form'!B40)</f>
        <v/>
      </c>
      <c r="B18" s="136"/>
      <c r="C18" s="136"/>
      <c r="D18" s="136"/>
      <c r="E18" s="136"/>
      <c r="F18" s="136"/>
      <c r="G18" s="136"/>
      <c r="H18" s="136"/>
      <c r="I18" s="136"/>
      <c r="J18" s="136"/>
      <c r="K18" s="136"/>
      <c r="L18" s="136"/>
      <c r="M18" s="136"/>
      <c r="N18" s="137">
        <f t="shared" si="0"/>
        <v>0</v>
      </c>
    </row>
    <row r="19" spans="1:14">
      <c r="A19" s="148" t="str">
        <f>IF('Expense Auth Form'!B41="","",'Expense Auth Form'!B41)</f>
        <v/>
      </c>
      <c r="B19" s="136"/>
      <c r="C19" s="136"/>
      <c r="D19" s="136"/>
      <c r="E19" s="136"/>
      <c r="F19" s="136"/>
      <c r="G19" s="136"/>
      <c r="H19" s="136"/>
      <c r="I19" s="136"/>
      <c r="J19" s="136"/>
      <c r="K19" s="136"/>
      <c r="L19" s="136"/>
      <c r="M19" s="136"/>
      <c r="N19" s="137">
        <f t="shared" si="0"/>
        <v>0</v>
      </c>
    </row>
    <row r="20" spans="1:14">
      <c r="A20" s="148" t="str">
        <f>IF('Expense Auth Form'!B42="","",'Expense Auth Form'!B42)</f>
        <v/>
      </c>
      <c r="B20" s="136"/>
      <c r="C20" s="136"/>
      <c r="D20" s="136"/>
      <c r="E20" s="136"/>
      <c r="F20" s="136"/>
      <c r="G20" s="136"/>
      <c r="H20" s="136"/>
      <c r="I20" s="136"/>
      <c r="J20" s="136"/>
      <c r="K20" s="136"/>
      <c r="L20" s="136"/>
      <c r="M20" s="136"/>
      <c r="N20" s="137">
        <f t="shared" si="0"/>
        <v>0</v>
      </c>
    </row>
    <row r="21" spans="1:14">
      <c r="A21" s="148" t="str">
        <f>IF('Expense Auth Form'!B43="","",'Expense Auth Form'!B43)</f>
        <v/>
      </c>
      <c r="B21" s="136"/>
      <c r="C21" s="136"/>
      <c r="D21" s="136"/>
      <c r="E21" s="136"/>
      <c r="F21" s="136"/>
      <c r="G21" s="136"/>
      <c r="H21" s="136"/>
      <c r="I21" s="136"/>
      <c r="J21" s="136"/>
      <c r="K21" s="136"/>
      <c r="L21" s="136"/>
      <c r="M21" s="136"/>
      <c r="N21" s="137">
        <f t="shared" si="0"/>
        <v>0</v>
      </c>
    </row>
    <row r="22" spans="1:14">
      <c r="A22" s="148" t="str">
        <f>IF('Expense Auth Form'!B44="","",'Expense Auth Form'!B44)</f>
        <v/>
      </c>
      <c r="B22" s="136"/>
      <c r="C22" s="136"/>
      <c r="D22" s="136"/>
      <c r="E22" s="136"/>
      <c r="F22" s="136"/>
      <c r="G22" s="136"/>
      <c r="H22" s="136"/>
      <c r="I22" s="136"/>
      <c r="J22" s="136"/>
      <c r="K22" s="136"/>
      <c r="L22" s="136"/>
      <c r="M22" s="136"/>
      <c r="N22" s="137">
        <f t="shared" ref="N22:N28" si="1">SUM(B22:M22)</f>
        <v>0</v>
      </c>
    </row>
    <row r="23" spans="1:14">
      <c r="A23" s="148" t="str">
        <f>IF('Expense Auth Form'!B45="","",'Expense Auth Form'!B45)</f>
        <v/>
      </c>
      <c r="B23" s="136"/>
      <c r="C23" s="136"/>
      <c r="D23" s="136"/>
      <c r="E23" s="136"/>
      <c r="F23" s="136"/>
      <c r="G23" s="136"/>
      <c r="H23" s="136"/>
      <c r="I23" s="136"/>
      <c r="J23" s="136"/>
      <c r="K23" s="136"/>
      <c r="L23" s="136"/>
      <c r="M23" s="136"/>
      <c r="N23" s="137">
        <f t="shared" si="1"/>
        <v>0</v>
      </c>
    </row>
    <row r="24" spans="1:14">
      <c r="A24" s="148" t="str">
        <f>IF('Expense Auth Form'!B46="","",'Expense Auth Form'!B46)</f>
        <v/>
      </c>
      <c r="B24" s="136"/>
      <c r="C24" s="136"/>
      <c r="D24" s="136"/>
      <c r="E24" s="136"/>
      <c r="F24" s="136"/>
      <c r="G24" s="136"/>
      <c r="H24" s="136"/>
      <c r="I24" s="136"/>
      <c r="J24" s="136"/>
      <c r="K24" s="136"/>
      <c r="L24" s="136"/>
      <c r="M24" s="136"/>
      <c r="N24" s="137">
        <f t="shared" si="1"/>
        <v>0</v>
      </c>
    </row>
    <row r="25" spans="1:14">
      <c r="A25" s="148" t="str">
        <f>IF('Expense Auth Form'!B47="","",'Expense Auth Form'!B47)</f>
        <v/>
      </c>
      <c r="B25" s="136"/>
      <c r="C25" s="136"/>
      <c r="D25" s="136"/>
      <c r="E25" s="136"/>
      <c r="F25" s="136"/>
      <c r="G25" s="136"/>
      <c r="H25" s="136"/>
      <c r="I25" s="136"/>
      <c r="J25" s="136"/>
      <c r="K25" s="136"/>
      <c r="L25" s="136"/>
      <c r="M25" s="136"/>
      <c r="N25" s="137">
        <f t="shared" si="1"/>
        <v>0</v>
      </c>
    </row>
    <row r="26" spans="1:14">
      <c r="A26" s="148" t="str">
        <f>IF('Expense Auth Form'!B48="","",'Expense Auth Form'!B48)</f>
        <v/>
      </c>
      <c r="B26" s="136"/>
      <c r="C26" s="136"/>
      <c r="D26" s="136"/>
      <c r="E26" s="136"/>
      <c r="F26" s="136"/>
      <c r="G26" s="136"/>
      <c r="H26" s="136"/>
      <c r="I26" s="136"/>
      <c r="J26" s="136"/>
      <c r="K26" s="136"/>
      <c r="L26" s="136"/>
      <c r="M26" s="136"/>
      <c r="N26" s="137">
        <f t="shared" si="1"/>
        <v>0</v>
      </c>
    </row>
    <row r="27" spans="1:14">
      <c r="A27" s="148" t="str">
        <f>IF('Expense Auth Form'!B49="","",'Expense Auth Form'!B49)</f>
        <v/>
      </c>
      <c r="B27" s="136"/>
      <c r="C27" s="136"/>
      <c r="D27" s="136"/>
      <c r="E27" s="136"/>
      <c r="F27" s="136"/>
      <c r="G27" s="136"/>
      <c r="H27" s="136"/>
      <c r="I27" s="136"/>
      <c r="J27" s="136"/>
      <c r="K27" s="136"/>
      <c r="L27" s="136"/>
      <c r="M27" s="136"/>
      <c r="N27" s="137">
        <f t="shared" si="1"/>
        <v>0</v>
      </c>
    </row>
    <row r="28" spans="1:14">
      <c r="A28" s="148" t="str">
        <f>IF('Expense Auth Form'!B50="","",'Expense Auth Form'!B50)</f>
        <v/>
      </c>
      <c r="B28" s="136"/>
      <c r="C28" s="136"/>
      <c r="D28" s="136"/>
      <c r="E28" s="136"/>
      <c r="F28" s="136"/>
      <c r="G28" s="136"/>
      <c r="H28" s="136"/>
      <c r="I28" s="136"/>
      <c r="J28" s="136"/>
      <c r="K28" s="136"/>
      <c r="L28" s="136"/>
      <c r="M28" s="136"/>
      <c r="N28" s="137">
        <f t="shared" si="1"/>
        <v>0</v>
      </c>
    </row>
    <row r="29" spans="1:14">
      <c r="A29" s="105" t="s">
        <v>104</v>
      </c>
      <c r="B29" s="137">
        <f t="shared" ref="B29:N29" si="2">SUM(B15:B28)</f>
        <v>0</v>
      </c>
      <c r="C29" s="137">
        <f t="shared" si="2"/>
        <v>0</v>
      </c>
      <c r="D29" s="137">
        <f t="shared" si="2"/>
        <v>0</v>
      </c>
      <c r="E29" s="137">
        <f t="shared" si="2"/>
        <v>0</v>
      </c>
      <c r="F29" s="137">
        <f t="shared" si="2"/>
        <v>0</v>
      </c>
      <c r="G29" s="137">
        <f t="shared" si="2"/>
        <v>0</v>
      </c>
      <c r="H29" s="137">
        <f t="shared" si="2"/>
        <v>0</v>
      </c>
      <c r="I29" s="137">
        <f t="shared" si="2"/>
        <v>0</v>
      </c>
      <c r="J29" s="137">
        <f t="shared" si="2"/>
        <v>0</v>
      </c>
      <c r="K29" s="137">
        <f t="shared" si="2"/>
        <v>0</v>
      </c>
      <c r="L29" s="137">
        <f t="shared" si="2"/>
        <v>0</v>
      </c>
      <c r="M29" s="137">
        <f t="shared" si="2"/>
        <v>0</v>
      </c>
      <c r="N29" s="137">
        <f t="shared" si="2"/>
        <v>0</v>
      </c>
    </row>
    <row r="30" spans="1:14">
      <c r="A30" s="105" t="s">
        <v>124</v>
      </c>
      <c r="B30" s="137">
        <f>+'Expense Auth Form'!H13</f>
        <v>0</v>
      </c>
      <c r="C30" s="137">
        <f>+'Expense Auth Form'!H14</f>
        <v>0</v>
      </c>
      <c r="D30" s="137">
        <f>+'Expense Auth Form'!H15</f>
        <v>0</v>
      </c>
      <c r="E30" s="137">
        <f>+'Expense Auth Form'!H16</f>
        <v>0</v>
      </c>
      <c r="F30" s="137">
        <f>+'Expense Auth Form'!H17</f>
        <v>0</v>
      </c>
      <c r="G30" s="137">
        <f>+'Expense Auth Form'!H18</f>
        <v>0</v>
      </c>
      <c r="H30" s="137">
        <f>+'Expense Auth Form'!H33</f>
        <v>0</v>
      </c>
      <c r="I30" s="104">
        <f>+'Expense Auth Form'!H55</f>
        <v>0</v>
      </c>
      <c r="J30" s="137">
        <f>+'Expense Auth Form'!H59</f>
        <v>0</v>
      </c>
      <c r="K30" s="137">
        <f>+'Expense Auth Form'!H60</f>
        <v>0</v>
      </c>
      <c r="L30" s="137">
        <f>+'Expense Auth Form'!H61</f>
        <v>0</v>
      </c>
      <c r="M30" s="137">
        <f>+'Expense Auth Form'!H62</f>
        <v>0</v>
      </c>
      <c r="N30" s="137">
        <f>SUM(B30:M30)</f>
        <v>0</v>
      </c>
    </row>
    <row r="31" spans="1:14">
      <c r="A31" s="7"/>
      <c r="B31" s="135"/>
      <c r="C31" s="135"/>
      <c r="D31" s="135"/>
      <c r="E31" s="135"/>
      <c r="F31" s="135"/>
      <c r="G31" s="135"/>
      <c r="H31" s="135"/>
      <c r="I31" s="135"/>
      <c r="J31" s="135"/>
      <c r="K31" s="135"/>
      <c r="L31" s="135"/>
      <c r="M31" s="135"/>
      <c r="N31" s="135"/>
    </row>
    <row r="32" spans="1:14">
      <c r="A32" s="106" t="s">
        <v>105</v>
      </c>
      <c r="B32" s="138"/>
      <c r="C32" s="138"/>
      <c r="D32" s="138"/>
      <c r="E32" s="138"/>
      <c r="F32" s="138"/>
      <c r="G32" s="138"/>
      <c r="H32" s="138"/>
      <c r="I32" s="138"/>
      <c r="J32" s="138"/>
      <c r="K32" s="138"/>
      <c r="L32" s="138"/>
      <c r="M32" s="138"/>
      <c r="N32" s="139"/>
    </row>
    <row r="33" spans="1:33">
      <c r="A33" s="7"/>
      <c r="B33" s="135"/>
      <c r="C33" s="135"/>
      <c r="D33" s="135"/>
      <c r="E33" s="135"/>
      <c r="F33" s="135"/>
      <c r="G33" s="135"/>
      <c r="H33" s="135"/>
      <c r="I33" s="135"/>
      <c r="J33" s="135"/>
      <c r="K33" s="135"/>
      <c r="L33" s="135"/>
      <c r="M33" s="135"/>
      <c r="N33" s="135"/>
    </row>
    <row r="34" spans="1:33">
      <c r="A34" s="106" t="s">
        <v>125</v>
      </c>
      <c r="B34" s="140">
        <f>IF(B32="y",0,B29-B30)</f>
        <v>0</v>
      </c>
      <c r="C34" s="140">
        <f t="shared" ref="C34:M34" si="3">IF(C32="y",0,C29-C30)</f>
        <v>0</v>
      </c>
      <c r="D34" s="140">
        <f t="shared" si="3"/>
        <v>0</v>
      </c>
      <c r="E34" s="140">
        <f t="shared" si="3"/>
        <v>0</v>
      </c>
      <c r="F34" s="140">
        <f t="shared" si="3"/>
        <v>0</v>
      </c>
      <c r="G34" s="140">
        <f t="shared" si="3"/>
        <v>0</v>
      </c>
      <c r="H34" s="140">
        <f t="shared" si="3"/>
        <v>0</v>
      </c>
      <c r="I34" s="140">
        <f t="shared" si="3"/>
        <v>0</v>
      </c>
      <c r="J34" s="140">
        <f t="shared" si="3"/>
        <v>0</v>
      </c>
      <c r="K34" s="140">
        <f t="shared" si="3"/>
        <v>0</v>
      </c>
      <c r="L34" s="140">
        <f t="shared" si="3"/>
        <v>0</v>
      </c>
      <c r="M34" s="140">
        <f t="shared" si="3"/>
        <v>0</v>
      </c>
      <c r="N34" s="137">
        <f>SUM(B34:M34)</f>
        <v>0</v>
      </c>
    </row>
    <row r="35" spans="1:33">
      <c r="B35" s="135"/>
      <c r="C35" s="135"/>
      <c r="D35" s="135"/>
      <c r="E35" s="135"/>
      <c r="F35" s="135"/>
      <c r="G35" s="135"/>
      <c r="H35" s="135"/>
      <c r="I35" s="135"/>
      <c r="J35" s="135"/>
      <c r="K35" s="135"/>
      <c r="L35" s="135"/>
      <c r="M35" s="135"/>
      <c r="N35" s="135"/>
    </row>
    <row r="36" spans="1:33">
      <c r="A36" s="106" t="s">
        <v>106</v>
      </c>
      <c r="B36" s="140">
        <f t="shared" ref="B36:M36" si="4">IF(B32="y",0,IF(B29&gt;B30,B29-B30,0))</f>
        <v>0</v>
      </c>
      <c r="C36" s="140">
        <f t="shared" si="4"/>
        <v>0</v>
      </c>
      <c r="D36" s="140">
        <f t="shared" si="4"/>
        <v>0</v>
      </c>
      <c r="E36" s="140">
        <f t="shared" si="4"/>
        <v>0</v>
      </c>
      <c r="F36" s="140">
        <f t="shared" si="4"/>
        <v>0</v>
      </c>
      <c r="G36" s="140">
        <f t="shared" si="4"/>
        <v>0</v>
      </c>
      <c r="H36" s="140">
        <f t="shared" si="4"/>
        <v>0</v>
      </c>
      <c r="I36" s="140">
        <f t="shared" si="4"/>
        <v>0</v>
      </c>
      <c r="J36" s="140">
        <f t="shared" si="4"/>
        <v>0</v>
      </c>
      <c r="K36" s="140">
        <f t="shared" si="4"/>
        <v>0</v>
      </c>
      <c r="L36" s="140">
        <f t="shared" si="4"/>
        <v>0</v>
      </c>
      <c r="M36" s="140">
        <f t="shared" si="4"/>
        <v>0</v>
      </c>
      <c r="N36" s="137">
        <f>SUM(B36:M36)</f>
        <v>0</v>
      </c>
    </row>
    <row r="37" spans="1:33">
      <c r="A37" s="108"/>
      <c r="B37" s="135"/>
      <c r="C37" s="135"/>
      <c r="D37" s="135"/>
      <c r="E37" s="135"/>
      <c r="F37" s="135"/>
      <c r="G37" s="135"/>
      <c r="H37" s="135"/>
      <c r="I37" s="135"/>
      <c r="J37" s="135"/>
      <c r="K37" s="135"/>
      <c r="L37" s="135"/>
      <c r="M37" s="135"/>
      <c r="N37" s="135"/>
    </row>
    <row r="38" spans="1:33">
      <c r="A38" s="106" t="s">
        <v>107</v>
      </c>
      <c r="B38" s="141">
        <f t="shared" ref="B38:M38" si="5">IF(B32="Y",0,IF(B29&gt;B30,0,B30-B29))</f>
        <v>0</v>
      </c>
      <c r="C38" s="141">
        <f t="shared" si="5"/>
        <v>0</v>
      </c>
      <c r="D38" s="141">
        <f t="shared" si="5"/>
        <v>0</v>
      </c>
      <c r="E38" s="141">
        <f t="shared" si="5"/>
        <v>0</v>
      </c>
      <c r="F38" s="141">
        <f t="shared" si="5"/>
        <v>0</v>
      </c>
      <c r="G38" s="141">
        <f t="shared" si="5"/>
        <v>0</v>
      </c>
      <c r="H38" s="141">
        <f t="shared" si="5"/>
        <v>0</v>
      </c>
      <c r="I38" s="141">
        <f t="shared" si="5"/>
        <v>0</v>
      </c>
      <c r="J38" s="141">
        <f t="shared" si="5"/>
        <v>0</v>
      </c>
      <c r="K38" s="141">
        <f t="shared" si="5"/>
        <v>0</v>
      </c>
      <c r="L38" s="141">
        <f t="shared" si="5"/>
        <v>0</v>
      </c>
      <c r="M38" s="141">
        <f t="shared" si="5"/>
        <v>0</v>
      </c>
      <c r="N38" s="137">
        <f>SUM(B38:M38)</f>
        <v>0</v>
      </c>
    </row>
    <row r="39" spans="1:33">
      <c r="A39" s="18"/>
      <c r="B39" s="109"/>
      <c r="C39" s="110"/>
      <c r="D39" s="111"/>
      <c r="E39" s="110"/>
      <c r="F39" s="111"/>
      <c r="G39" s="111"/>
      <c r="H39" s="111"/>
      <c r="I39" s="111"/>
      <c r="J39" s="111"/>
      <c r="K39" s="111"/>
      <c r="L39" s="111"/>
      <c r="M39" s="110"/>
      <c r="N39" s="112"/>
    </row>
    <row r="40" spans="1:33">
      <c r="A40" s="53"/>
      <c r="B40" s="53"/>
      <c r="C40" s="41"/>
      <c r="D40" s="41"/>
      <c r="E40" s="22"/>
      <c r="K40" s="192" t="str">
        <f>IF(N36&gt;N38,"Due To Employee","")</f>
        <v/>
      </c>
      <c r="L40" s="192"/>
      <c r="M40" s="192"/>
      <c r="N40" s="142">
        <f>IF(N36&gt;N38,N36-N38,0)</f>
        <v>0</v>
      </c>
    </row>
    <row r="41" spans="1:33">
      <c r="A41" s="68" t="s">
        <v>108</v>
      </c>
      <c r="B41" s="190"/>
      <c r="C41" s="190"/>
      <c r="D41" s="41"/>
      <c r="E41" s="68" t="s">
        <v>94</v>
      </c>
      <c r="F41" s="190"/>
      <c r="G41" s="190"/>
      <c r="K41" s="191"/>
      <c r="L41" s="191"/>
      <c r="M41" s="191"/>
      <c r="N41" s="134"/>
    </row>
    <row r="42" spans="1:33">
      <c r="A42" s="68"/>
      <c r="B42" s="113"/>
      <c r="C42" s="113"/>
      <c r="F42" s="113"/>
      <c r="G42" s="113"/>
      <c r="K42" s="192" t="str">
        <f>IF(N38&gt;N36,"Due From Employee","")</f>
        <v/>
      </c>
      <c r="L42" s="192"/>
      <c r="M42" s="192"/>
      <c r="N42" s="142">
        <f>IF(N38&gt;N36,N38-N36,0)</f>
        <v>0</v>
      </c>
    </row>
    <row r="43" spans="1:33">
      <c r="A43" s="68" t="s">
        <v>109</v>
      </c>
      <c r="B43" s="190"/>
      <c r="C43" s="190"/>
      <c r="D43" s="41"/>
      <c r="E43" s="68" t="s">
        <v>94</v>
      </c>
      <c r="F43" s="190"/>
      <c r="G43" s="190"/>
      <c r="K43" s="191"/>
      <c r="L43" s="191"/>
      <c r="M43" s="191"/>
      <c r="N43" s="135"/>
    </row>
    <row r="44" spans="1:33" ht="15" thickBot="1">
      <c r="A44" s="146"/>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row>
  </sheetData>
  <sheetProtection algorithmName="SHA-512" hashValue="pJnxMdxF8IycSP2mO00MqVtZGOCvC45iMKuGSs05B1Wri+wn50b7mFTivA+xBApMzEM5pr+y/NiYP/AWJm0u9Q==" saltValue="hLJvT+50HVev0ulkAwSY+A==" spinCount="100000" sheet="1" objects="1" scenarios="1"/>
  <mergeCells count="23">
    <mergeCell ref="B11:G11"/>
    <mergeCell ref="J11:M11"/>
    <mergeCell ref="B41:C41"/>
    <mergeCell ref="F41:G41"/>
    <mergeCell ref="B43:C43"/>
    <mergeCell ref="F43:G43"/>
    <mergeCell ref="K41:M41"/>
    <mergeCell ref="K43:M43"/>
    <mergeCell ref="K40:M40"/>
    <mergeCell ref="K42:M42"/>
    <mergeCell ref="A7:B7"/>
    <mergeCell ref="C7:G7"/>
    <mergeCell ref="B8:C8"/>
    <mergeCell ref="D8:E8"/>
    <mergeCell ref="B9:C9"/>
    <mergeCell ref="D9:E9"/>
    <mergeCell ref="A6:B6"/>
    <mergeCell ref="C6:G6"/>
    <mergeCell ref="A1:N1"/>
    <mergeCell ref="A2:N2"/>
    <mergeCell ref="A5:B5"/>
    <mergeCell ref="C5:D5"/>
    <mergeCell ref="I5:M5"/>
  </mergeCells>
  <pageMargins left="0" right="0" top="0.25" bottom="0.75" header="0.3" footer="0.3"/>
  <pageSetup scale="67" orientation="landscape" r:id="rId1"/>
  <headerFooter>
    <oddFooter>&amp;L&amp;F&amp;CPage &amp;P of &amp;N
Printed &amp;D  &amp;T&amp;R&amp;A</oddFooter>
  </headerFooter>
  <colBreaks count="1" manualBreakCount="1">
    <brk id="14"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zoomScaleSheetLayoutView="100" workbookViewId="0">
      <selection activeCell="E18" sqref="E18"/>
    </sheetView>
  </sheetViews>
  <sheetFormatPr defaultRowHeight="14.4"/>
  <cols>
    <col min="1" max="1" width="14.5546875" bestFit="1" customWidth="1"/>
    <col min="2" max="3" width="9.44140625" bestFit="1" customWidth="1"/>
    <col min="4" max="4" width="7" bestFit="1" customWidth="1"/>
    <col min="5" max="5" width="8.33203125" bestFit="1" customWidth="1"/>
    <col min="6" max="6" width="8" bestFit="1" customWidth="1"/>
    <col min="7" max="7" width="7.44140625" bestFit="1" customWidth="1"/>
    <col min="8" max="8" width="22.109375" customWidth="1"/>
    <col min="12" max="12" width="23.33203125" customWidth="1"/>
  </cols>
  <sheetData>
    <row r="1" spans="1:12">
      <c r="A1" s="155" t="s">
        <v>158</v>
      </c>
      <c r="B1" s="156"/>
      <c r="C1" s="156"/>
      <c r="D1" s="156"/>
      <c r="E1" s="156"/>
      <c r="F1" s="156"/>
      <c r="G1" s="156"/>
      <c r="H1" s="156"/>
      <c r="I1" s="156"/>
      <c r="J1" s="156"/>
      <c r="K1" s="156"/>
      <c r="L1" s="157"/>
    </row>
    <row r="2" spans="1:12">
      <c r="A2" s="158" t="s">
        <v>110</v>
      </c>
      <c r="B2" s="159"/>
      <c r="C2" s="159"/>
      <c r="D2" s="159"/>
      <c r="E2" s="159"/>
      <c r="F2" s="159"/>
      <c r="G2" s="159"/>
      <c r="H2" s="159"/>
      <c r="I2" s="159"/>
      <c r="J2" s="159"/>
      <c r="K2" s="159"/>
      <c r="L2" s="179"/>
    </row>
    <row r="3" spans="1:12" ht="17.399999999999999">
      <c r="A3" s="115"/>
      <c r="B3" s="115"/>
      <c r="C3" s="115"/>
      <c r="D3" s="115"/>
      <c r="E3" s="115"/>
      <c r="F3" s="115"/>
      <c r="G3" s="116"/>
      <c r="H3" s="78"/>
      <c r="I3" s="4"/>
      <c r="K3" s="117" t="s">
        <v>1</v>
      </c>
      <c r="L3" s="79">
        <f ca="1">NOW()</f>
        <v>42765.337615393517</v>
      </c>
    </row>
    <row r="4" spans="1:12">
      <c r="H4" s="78"/>
      <c r="I4" s="4"/>
      <c r="J4" s="4"/>
      <c r="K4" s="80"/>
      <c r="L4" s="80">
        <f ca="1">NOW()</f>
        <v>42765.337615393517</v>
      </c>
    </row>
    <row r="5" spans="1:12">
      <c r="G5" s="193"/>
      <c r="H5" s="193"/>
    </row>
    <row r="6" spans="1:12">
      <c r="A6" s="174" t="s">
        <v>111</v>
      </c>
      <c r="B6" s="175"/>
      <c r="C6" s="194"/>
      <c r="D6" s="195"/>
      <c r="F6" s="82"/>
      <c r="G6" s="83"/>
      <c r="H6" s="11" t="s">
        <v>7</v>
      </c>
      <c r="I6" s="196" t="s">
        <v>8</v>
      </c>
      <c r="J6" s="182"/>
      <c r="K6" s="182"/>
      <c r="L6" s="118"/>
    </row>
    <row r="7" spans="1:12">
      <c r="A7" s="174" t="s">
        <v>112</v>
      </c>
      <c r="B7" s="175"/>
      <c r="C7" s="194"/>
      <c r="D7" s="199"/>
      <c r="E7" s="195"/>
      <c r="F7" s="83"/>
      <c r="G7" s="83"/>
    </row>
    <row r="8" spans="1:12">
      <c r="A8" s="10"/>
      <c r="B8" s="10"/>
      <c r="C8" s="10"/>
      <c r="D8" s="10"/>
      <c r="E8" s="10"/>
      <c r="F8" s="82"/>
      <c r="G8" s="83"/>
      <c r="H8" s="119" t="s">
        <v>113</v>
      </c>
      <c r="I8" s="120"/>
      <c r="J8" s="120"/>
      <c r="K8" s="120"/>
      <c r="L8" s="5"/>
    </row>
    <row r="9" spans="1:12">
      <c r="A9" s="13" t="s">
        <v>82</v>
      </c>
      <c r="B9" s="200"/>
      <c r="C9" s="201"/>
      <c r="D9" s="16" t="str">
        <f>IF(B9="","",+B9)</f>
        <v/>
      </c>
      <c r="E9" s="17"/>
      <c r="F9" s="10"/>
      <c r="G9" s="41"/>
      <c r="H9" s="41"/>
      <c r="I9" s="41"/>
      <c r="J9" s="41"/>
      <c r="K9" s="41"/>
      <c r="L9" s="41"/>
    </row>
    <row r="10" spans="1:12">
      <c r="A10" s="13" t="s">
        <v>11</v>
      </c>
      <c r="B10" s="200"/>
      <c r="C10" s="201"/>
      <c r="D10" s="16" t="str">
        <f>IF(B10="","",+B10)</f>
        <v/>
      </c>
      <c r="E10" s="17"/>
      <c r="F10" s="5"/>
      <c r="G10" s="83"/>
      <c r="H10" s="41"/>
      <c r="I10" s="41"/>
      <c r="J10" s="41"/>
      <c r="K10" s="41"/>
      <c r="L10" s="41"/>
    </row>
    <row r="11" spans="1:12">
      <c r="A11" s="13"/>
      <c r="B11" s="121"/>
      <c r="C11" s="121"/>
      <c r="D11" s="16"/>
      <c r="E11" s="17"/>
      <c r="F11" s="5"/>
      <c r="G11" s="83"/>
      <c r="H11" s="41"/>
      <c r="I11" s="41"/>
      <c r="J11" s="41"/>
      <c r="K11" s="41"/>
      <c r="L11" s="41"/>
    </row>
    <row r="12" spans="1:12">
      <c r="A12" s="20" t="s">
        <v>15</v>
      </c>
      <c r="B12" s="20" t="s">
        <v>16</v>
      </c>
      <c r="C12" s="20" t="s">
        <v>17</v>
      </c>
      <c r="D12" s="20" t="s">
        <v>18</v>
      </c>
      <c r="E12" s="20" t="s">
        <v>19</v>
      </c>
      <c r="F12" s="20" t="s">
        <v>20</v>
      </c>
      <c r="G12" s="20" t="s">
        <v>21</v>
      </c>
      <c r="H12" s="20" t="s">
        <v>22</v>
      </c>
      <c r="I12" s="20" t="s">
        <v>23</v>
      </c>
      <c r="J12" s="41"/>
      <c r="K12" s="41"/>
      <c r="L12" s="41"/>
    </row>
    <row r="13" spans="1:12">
      <c r="A13" s="21" t="s">
        <v>27</v>
      </c>
      <c r="B13" s="21" t="s">
        <v>28</v>
      </c>
      <c r="C13" s="21" t="s">
        <v>29</v>
      </c>
      <c r="D13" s="21" t="s">
        <v>28</v>
      </c>
      <c r="E13" s="21" t="s">
        <v>27</v>
      </c>
      <c r="F13" s="21" t="s">
        <v>30</v>
      </c>
      <c r="G13" s="21" t="s">
        <v>31</v>
      </c>
      <c r="H13" s="21" t="s">
        <v>30</v>
      </c>
      <c r="I13" s="21" t="s">
        <v>31</v>
      </c>
      <c r="J13" s="41"/>
      <c r="K13" s="41"/>
      <c r="L13" s="41"/>
    </row>
    <row r="14" spans="1:12">
      <c r="A14" s="122">
        <v>420</v>
      </c>
      <c r="B14" s="122">
        <v>36</v>
      </c>
      <c r="C14" s="29"/>
      <c r="D14" s="123" t="s">
        <v>114</v>
      </c>
      <c r="E14" s="30"/>
      <c r="F14" s="29"/>
      <c r="G14" s="122">
        <v>91</v>
      </c>
      <c r="H14" s="29">
        <v>0</v>
      </c>
      <c r="I14" s="123" t="s">
        <v>114</v>
      </c>
      <c r="J14" s="41"/>
      <c r="K14" s="41"/>
      <c r="L14" s="41"/>
    </row>
    <row r="15" spans="1:12">
      <c r="A15" s="13"/>
      <c r="B15" s="121"/>
      <c r="C15" s="121"/>
      <c r="D15" s="16"/>
      <c r="E15" s="17"/>
      <c r="F15" s="5"/>
      <c r="G15" s="83"/>
      <c r="H15" s="41"/>
      <c r="I15" s="41"/>
      <c r="J15" s="41"/>
      <c r="K15" s="41"/>
      <c r="L15" s="41"/>
    </row>
    <row r="16" spans="1:12">
      <c r="A16" s="84"/>
      <c r="B16" s="85"/>
      <c r="C16" s="113"/>
      <c r="D16" s="187"/>
      <c r="E16" s="188"/>
      <c r="F16" s="188"/>
      <c r="G16" s="85"/>
      <c r="H16" s="85"/>
      <c r="I16" s="188"/>
      <c r="J16" s="189"/>
      <c r="K16" s="124"/>
      <c r="L16" s="86"/>
    </row>
    <row r="17" spans="1:12">
      <c r="A17" s="87"/>
      <c r="B17" s="125" t="s">
        <v>115</v>
      </c>
      <c r="C17" s="125" t="s">
        <v>115</v>
      </c>
      <c r="D17" s="89"/>
      <c r="E17" s="89"/>
      <c r="F17" s="90" t="s">
        <v>85</v>
      </c>
      <c r="G17" s="92"/>
      <c r="H17" s="92"/>
      <c r="I17" s="13"/>
      <c r="J17" s="94"/>
      <c r="K17" s="94"/>
      <c r="L17" s="91" t="s">
        <v>87</v>
      </c>
    </row>
    <row r="18" spans="1:12">
      <c r="A18" s="87"/>
      <c r="B18" s="125" t="s">
        <v>116</v>
      </c>
      <c r="C18" s="89" t="s">
        <v>117</v>
      </c>
      <c r="D18" s="89"/>
      <c r="E18" s="89" t="s">
        <v>89</v>
      </c>
      <c r="F18" s="90" t="s">
        <v>90</v>
      </c>
      <c r="G18" s="92"/>
      <c r="H18" s="92"/>
      <c r="I18" s="13"/>
      <c r="J18" s="96"/>
      <c r="K18" s="96"/>
      <c r="L18" s="91" t="s">
        <v>93</v>
      </c>
    </row>
    <row r="19" spans="1:12">
      <c r="A19" s="97" t="s">
        <v>94</v>
      </c>
      <c r="B19" s="126" t="s">
        <v>118</v>
      </c>
      <c r="C19" s="89" t="s">
        <v>118</v>
      </c>
      <c r="D19" s="97" t="s">
        <v>101</v>
      </c>
      <c r="E19" s="98" t="s">
        <v>90</v>
      </c>
      <c r="F19" s="99" t="s">
        <v>96</v>
      </c>
      <c r="G19" s="101" t="s">
        <v>100</v>
      </c>
      <c r="H19" s="101" t="s">
        <v>88</v>
      </c>
      <c r="I19" s="99" t="s">
        <v>119</v>
      </c>
      <c r="J19" s="100" t="s">
        <v>102</v>
      </c>
      <c r="K19" s="100" t="s">
        <v>120</v>
      </c>
      <c r="L19" s="100" t="s">
        <v>103</v>
      </c>
    </row>
    <row r="20" spans="1:12">
      <c r="A20" s="102"/>
      <c r="B20" s="127"/>
      <c r="C20" s="127"/>
      <c r="D20" s="103"/>
      <c r="E20" s="103"/>
      <c r="F20" s="103"/>
      <c r="G20" s="103"/>
      <c r="H20" s="103"/>
      <c r="I20" s="103"/>
      <c r="J20" s="103"/>
      <c r="K20" s="128"/>
      <c r="L20" s="104">
        <f t="shared" ref="L20:L27" si="0">SUM(D20:J20)</f>
        <v>0</v>
      </c>
    </row>
    <row r="21" spans="1:12">
      <c r="A21" s="102"/>
      <c r="B21" s="127"/>
      <c r="C21" s="127"/>
      <c r="D21" s="103"/>
      <c r="E21" s="103"/>
      <c r="F21" s="103"/>
      <c r="G21" s="103"/>
      <c r="H21" s="103"/>
      <c r="I21" s="103"/>
      <c r="J21" s="103"/>
      <c r="K21" s="128"/>
      <c r="L21" s="104">
        <f t="shared" si="0"/>
        <v>0</v>
      </c>
    </row>
    <row r="22" spans="1:12">
      <c r="A22" s="102"/>
      <c r="B22" s="127"/>
      <c r="C22" s="127"/>
      <c r="D22" s="103"/>
      <c r="E22" s="103"/>
      <c r="F22" s="103"/>
      <c r="G22" s="103"/>
      <c r="H22" s="103"/>
      <c r="I22" s="103"/>
      <c r="J22" s="103"/>
      <c r="K22" s="128"/>
      <c r="L22" s="104">
        <f t="shared" si="0"/>
        <v>0</v>
      </c>
    </row>
    <row r="23" spans="1:12">
      <c r="A23" s="102"/>
      <c r="B23" s="127"/>
      <c r="C23" s="127"/>
      <c r="D23" s="103"/>
      <c r="E23" s="103"/>
      <c r="F23" s="103"/>
      <c r="G23" s="103"/>
      <c r="H23" s="103"/>
      <c r="I23" s="103"/>
      <c r="J23" s="103"/>
      <c r="K23" s="128"/>
      <c r="L23" s="104">
        <f t="shared" si="0"/>
        <v>0</v>
      </c>
    </row>
    <row r="24" spans="1:12">
      <c r="A24" s="102"/>
      <c r="B24" s="127"/>
      <c r="C24" s="127"/>
      <c r="D24" s="103"/>
      <c r="E24" s="103"/>
      <c r="F24" s="103"/>
      <c r="G24" s="103"/>
      <c r="H24" s="103"/>
      <c r="I24" s="103"/>
      <c r="J24" s="103"/>
      <c r="K24" s="128"/>
      <c r="L24" s="104">
        <f t="shared" si="0"/>
        <v>0</v>
      </c>
    </row>
    <row r="25" spans="1:12">
      <c r="A25" s="102"/>
      <c r="B25" s="127"/>
      <c r="C25" s="127"/>
      <c r="D25" s="103"/>
      <c r="E25" s="103"/>
      <c r="F25" s="103"/>
      <c r="G25" s="103"/>
      <c r="H25" s="103"/>
      <c r="I25" s="103"/>
      <c r="J25" s="103"/>
      <c r="K25" s="128"/>
      <c r="L25" s="104">
        <f t="shared" si="0"/>
        <v>0</v>
      </c>
    </row>
    <row r="26" spans="1:12">
      <c r="A26" s="102"/>
      <c r="B26" s="127"/>
      <c r="C26" s="127"/>
      <c r="D26" s="103"/>
      <c r="E26" s="103"/>
      <c r="F26" s="103"/>
      <c r="G26" s="103"/>
      <c r="H26" s="103"/>
      <c r="I26" s="103"/>
      <c r="J26" s="103"/>
      <c r="K26" s="128"/>
      <c r="L26" s="104">
        <f t="shared" si="0"/>
        <v>0</v>
      </c>
    </row>
    <row r="27" spans="1:12">
      <c r="A27" s="102"/>
      <c r="B27" s="127"/>
      <c r="C27" s="127"/>
      <c r="D27" s="103"/>
      <c r="E27" s="103"/>
      <c r="F27" s="103"/>
      <c r="G27" s="103"/>
      <c r="H27" s="103"/>
      <c r="I27" s="103"/>
      <c r="J27" s="103"/>
      <c r="K27" s="128"/>
      <c r="L27" s="104">
        <f t="shared" si="0"/>
        <v>0</v>
      </c>
    </row>
    <row r="28" spans="1:12">
      <c r="A28" s="105" t="s">
        <v>42</v>
      </c>
      <c r="B28" s="129"/>
      <c r="C28" s="129"/>
      <c r="D28" s="104">
        <f t="shared" ref="D28:L28" si="1">SUM(D20:D27)</f>
        <v>0</v>
      </c>
      <c r="E28" s="104">
        <f t="shared" si="1"/>
        <v>0</v>
      </c>
      <c r="F28" s="104">
        <f t="shared" si="1"/>
        <v>0</v>
      </c>
      <c r="G28" s="104">
        <f t="shared" si="1"/>
        <v>0</v>
      </c>
      <c r="H28" s="104">
        <f t="shared" si="1"/>
        <v>0</v>
      </c>
      <c r="I28" s="104">
        <f t="shared" si="1"/>
        <v>0</v>
      </c>
      <c r="J28" s="104">
        <f t="shared" si="1"/>
        <v>0</v>
      </c>
      <c r="K28" s="130"/>
      <c r="L28" s="104">
        <f t="shared" si="1"/>
        <v>0</v>
      </c>
    </row>
    <row r="29" spans="1:12">
      <c r="A29" s="105" t="s">
        <v>78</v>
      </c>
      <c r="B29" s="129"/>
      <c r="C29" s="129"/>
      <c r="D29" s="103">
        <v>0</v>
      </c>
      <c r="E29" s="103">
        <v>0</v>
      </c>
      <c r="F29" s="103">
        <v>0</v>
      </c>
      <c r="G29" s="103">
        <v>0</v>
      </c>
      <c r="H29" s="103">
        <v>0</v>
      </c>
      <c r="I29" s="103">
        <v>0</v>
      </c>
      <c r="J29" s="103">
        <v>0</v>
      </c>
      <c r="K29" s="131"/>
      <c r="L29" s="104">
        <f>SUM(D29:J29)</f>
        <v>0</v>
      </c>
    </row>
    <row r="30" spans="1:12">
      <c r="A30" s="106" t="s">
        <v>121</v>
      </c>
      <c r="B30" s="129"/>
      <c r="C30" s="129"/>
      <c r="D30" s="107" t="str">
        <f t="shared" ref="D30:J30" si="2">IF(D28=0,"",IF(D28&gt;D29,D28-D29,""))</f>
        <v/>
      </c>
      <c r="E30" s="107" t="str">
        <f t="shared" si="2"/>
        <v/>
      </c>
      <c r="F30" s="107" t="str">
        <f t="shared" si="2"/>
        <v/>
      </c>
      <c r="G30" s="107" t="str">
        <f t="shared" si="2"/>
        <v/>
      </c>
      <c r="H30" s="107" t="str">
        <f t="shared" si="2"/>
        <v/>
      </c>
      <c r="I30" s="107" t="str">
        <f t="shared" si="2"/>
        <v/>
      </c>
      <c r="J30" s="107" t="str">
        <f t="shared" si="2"/>
        <v/>
      </c>
      <c r="K30" s="130"/>
      <c r="L30" s="104">
        <f>SUM(D30:J30)</f>
        <v>0</v>
      </c>
    </row>
    <row r="31" spans="1:12">
      <c r="A31" s="106" t="s">
        <v>122</v>
      </c>
      <c r="B31" s="129"/>
      <c r="C31" s="129"/>
      <c r="D31" s="107" t="str">
        <f t="shared" ref="D31:J31" si="3">IF(D28=0,"",IF(D28&lt;D29,D29-D28,""))</f>
        <v/>
      </c>
      <c r="E31" s="107" t="str">
        <f t="shared" si="3"/>
        <v/>
      </c>
      <c r="F31" s="107" t="str">
        <f t="shared" si="3"/>
        <v/>
      </c>
      <c r="G31" s="107" t="str">
        <f t="shared" si="3"/>
        <v/>
      </c>
      <c r="H31" s="107" t="str">
        <f t="shared" si="3"/>
        <v/>
      </c>
      <c r="I31" s="107" t="str">
        <f t="shared" si="3"/>
        <v/>
      </c>
      <c r="J31" s="107" t="str">
        <f t="shared" si="3"/>
        <v/>
      </c>
      <c r="K31" s="130"/>
      <c r="L31" s="104">
        <f>SUM(D31:J31)</f>
        <v>0</v>
      </c>
    </row>
    <row r="32" spans="1:12">
      <c r="A32" s="18"/>
      <c r="B32" s="18"/>
      <c r="C32" s="18"/>
      <c r="D32" s="109"/>
      <c r="E32" s="110"/>
      <c r="F32" s="111"/>
      <c r="G32" s="111"/>
      <c r="H32" s="111"/>
      <c r="I32" s="111"/>
      <c r="J32" s="110"/>
      <c r="K32" s="110"/>
      <c r="L32" s="112"/>
    </row>
    <row r="33" spans="1:7">
      <c r="A33" s="68" t="s">
        <v>108</v>
      </c>
      <c r="B33" s="197"/>
      <c r="C33" s="197"/>
      <c r="D33" s="41"/>
      <c r="E33" s="68" t="s">
        <v>94</v>
      </c>
      <c r="F33" s="198"/>
      <c r="G33" s="198"/>
    </row>
    <row r="34" spans="1:7">
      <c r="A34" s="68" t="s">
        <v>109</v>
      </c>
      <c r="B34" s="197"/>
      <c r="C34" s="197"/>
      <c r="D34" s="41"/>
      <c r="E34" s="68" t="s">
        <v>94</v>
      </c>
      <c r="F34" s="198"/>
      <c r="G34" s="198"/>
    </row>
    <row r="35" spans="1:7">
      <c r="A35" s="114"/>
      <c r="B35" s="114"/>
      <c r="C35" s="114"/>
    </row>
  </sheetData>
  <sheetProtection algorithmName="SHA-512" hashValue="OMgVujBhAc/gFTxtN/SWmCsgLx363eoXUImM8UCYrGWR+CYOogHtogrwQlHAQJAKfJfgIb8/bjfGEtZblMsDWw==" saltValue="Y+m7Pgw5bIyan9tp++J/AQ==" spinCount="100000" sheet="1" objects="1" scenarios="1"/>
  <mergeCells count="16">
    <mergeCell ref="B33:C33"/>
    <mergeCell ref="F33:G33"/>
    <mergeCell ref="B34:C34"/>
    <mergeCell ref="F34:G34"/>
    <mergeCell ref="A7:B7"/>
    <mergeCell ref="C7:E7"/>
    <mergeCell ref="B9:C9"/>
    <mergeCell ref="B10:C10"/>
    <mergeCell ref="D16:F16"/>
    <mergeCell ref="I16:J16"/>
    <mergeCell ref="A1:L1"/>
    <mergeCell ref="A2:L2"/>
    <mergeCell ref="G5:H5"/>
    <mergeCell ref="A6:B6"/>
    <mergeCell ref="C6:D6"/>
    <mergeCell ref="I6:K6"/>
  </mergeCells>
  <dataValidations count="1">
    <dataValidation type="list" allowBlank="1" showInputMessage="1" showErrorMessage="1" promptTitle="Object Code" prompt="Please Select One" sqref="C14">
      <formula1>GLCode</formula1>
    </dataValidation>
  </dataValidations>
  <pageMargins left="0.7" right="0.7" top="0.75" bottom="0.75" header="0.3" footer="0.3"/>
  <pageSetup scale="89" orientation="landscape" r:id="rId1"/>
  <headerFooter>
    <oddFooter>&amp;L&amp;F&amp;CPage &amp;P of &amp;N
Printed &amp;D  &amp;T&amp;R&amp;A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B2" sqref="B2"/>
    </sheetView>
  </sheetViews>
  <sheetFormatPr defaultRowHeight="14.4"/>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2:Q38"/>
  <sheetViews>
    <sheetView tabSelected="1" workbookViewId="0">
      <selection activeCell="G2" sqref="G2"/>
    </sheetView>
  </sheetViews>
  <sheetFormatPr defaultRowHeight="12"/>
  <cols>
    <col min="1" max="1" width="8.88671875" style="204"/>
    <col min="2" max="2" width="17.5546875" style="204" customWidth="1"/>
    <col min="3" max="3" width="18.44140625" style="204" customWidth="1"/>
    <col min="4" max="16384" width="8.88671875" style="204"/>
  </cols>
  <sheetData>
    <row r="2" spans="2:17">
      <c r="B2" s="203"/>
    </row>
    <row r="3" spans="2:17" ht="6.6" customHeight="1">
      <c r="B3" s="206" t="s">
        <v>216</v>
      </c>
    </row>
    <row r="4" spans="2:17">
      <c r="B4" s="205" t="s">
        <v>163</v>
      </c>
    </row>
    <row r="5" spans="2:17">
      <c r="B5" s="207" t="s">
        <v>164</v>
      </c>
    </row>
    <row r="6" spans="2:17" ht="19.2" customHeight="1">
      <c r="B6" s="208" t="s">
        <v>217</v>
      </c>
      <c r="C6" s="208"/>
      <c r="D6" s="208"/>
      <c r="E6" s="208"/>
      <c r="F6" s="208"/>
      <c r="G6" s="208"/>
      <c r="H6" s="208"/>
      <c r="I6" s="208"/>
      <c r="J6" s="208"/>
      <c r="K6" s="208"/>
      <c r="L6" s="208"/>
      <c r="M6" s="208"/>
      <c r="N6" s="208"/>
      <c r="O6" s="208"/>
      <c r="P6" s="208"/>
      <c r="Q6" s="209"/>
    </row>
    <row r="7" spans="2:17" ht="50.4" customHeight="1">
      <c r="B7" s="210" t="s">
        <v>223</v>
      </c>
      <c r="C7" s="210" t="s">
        <v>224</v>
      </c>
      <c r="D7" s="210" t="s">
        <v>165</v>
      </c>
      <c r="E7" s="210"/>
      <c r="F7" s="210"/>
      <c r="G7" s="210"/>
      <c r="H7" s="210"/>
      <c r="I7" s="210"/>
      <c r="J7" s="210"/>
      <c r="K7" s="210"/>
      <c r="L7" s="210"/>
      <c r="M7" s="210"/>
      <c r="N7" s="210"/>
      <c r="O7" s="210"/>
      <c r="P7" s="211" t="s">
        <v>218</v>
      </c>
      <c r="Q7" s="209"/>
    </row>
    <row r="8" spans="2:17" ht="16.8" customHeight="1">
      <c r="B8" s="210"/>
      <c r="C8" s="210"/>
      <c r="D8" s="210">
        <v>2016</v>
      </c>
      <c r="E8" s="210"/>
      <c r="F8" s="210"/>
      <c r="G8" s="210">
        <v>2017</v>
      </c>
      <c r="H8" s="210"/>
      <c r="I8" s="210"/>
      <c r="J8" s="210"/>
      <c r="K8" s="210"/>
      <c r="L8" s="210"/>
      <c r="M8" s="210"/>
      <c r="N8" s="210"/>
      <c r="O8" s="210"/>
      <c r="P8" s="211"/>
      <c r="Q8" s="209"/>
    </row>
    <row r="9" spans="2:17">
      <c r="B9" s="210"/>
      <c r="C9" s="210"/>
      <c r="D9" s="212" t="s">
        <v>166</v>
      </c>
      <c r="E9" s="212" t="s">
        <v>167</v>
      </c>
      <c r="F9" s="212" t="s">
        <v>168</v>
      </c>
      <c r="G9" s="212" t="s">
        <v>169</v>
      </c>
      <c r="H9" s="212" t="s">
        <v>170</v>
      </c>
      <c r="I9" s="212" t="s">
        <v>171</v>
      </c>
      <c r="J9" s="212" t="s">
        <v>172</v>
      </c>
      <c r="K9" s="212" t="s">
        <v>173</v>
      </c>
      <c r="L9" s="212" t="s">
        <v>174</v>
      </c>
      <c r="M9" s="212" t="s">
        <v>175</v>
      </c>
      <c r="N9" s="212" t="s">
        <v>176</v>
      </c>
      <c r="O9" s="212" t="s">
        <v>177</v>
      </c>
      <c r="P9" s="211"/>
      <c r="Q9" s="209"/>
    </row>
    <row r="10" spans="2:17" ht="22.8">
      <c r="B10" s="213" t="s">
        <v>178</v>
      </c>
      <c r="C10" s="213" t="s">
        <v>179</v>
      </c>
      <c r="D10" s="214">
        <v>91</v>
      </c>
      <c r="E10" s="214">
        <v>91</v>
      </c>
      <c r="F10" s="214">
        <v>91</v>
      </c>
      <c r="G10" s="214">
        <v>91</v>
      </c>
      <c r="H10" s="214">
        <v>91</v>
      </c>
      <c r="I10" s="214">
        <v>91</v>
      </c>
      <c r="J10" s="214">
        <v>91</v>
      </c>
      <c r="K10" s="214">
        <v>91</v>
      </c>
      <c r="L10" s="214">
        <v>91</v>
      </c>
      <c r="M10" s="214">
        <v>91</v>
      </c>
      <c r="N10" s="214">
        <v>91</v>
      </c>
      <c r="O10" s="214">
        <v>91</v>
      </c>
      <c r="P10" s="214">
        <v>51</v>
      </c>
      <c r="Q10" s="209"/>
    </row>
    <row r="11" spans="2:17" ht="22.8">
      <c r="B11" s="215" t="s">
        <v>180</v>
      </c>
      <c r="C11" s="215" t="s">
        <v>181</v>
      </c>
      <c r="D11" s="216">
        <v>152</v>
      </c>
      <c r="E11" s="216">
        <v>152</v>
      </c>
      <c r="F11" s="216">
        <v>152</v>
      </c>
      <c r="G11" s="216">
        <v>152</v>
      </c>
      <c r="H11" s="216">
        <v>152</v>
      </c>
      <c r="I11" s="216">
        <v>152</v>
      </c>
      <c r="J11" s="216">
        <v>152</v>
      </c>
      <c r="K11" s="216">
        <v>152</v>
      </c>
      <c r="L11" s="216">
        <v>152</v>
      </c>
      <c r="M11" s="216">
        <v>152</v>
      </c>
      <c r="N11" s="216">
        <v>152</v>
      </c>
      <c r="O11" s="216">
        <v>152</v>
      </c>
      <c r="P11" s="216">
        <v>59</v>
      </c>
      <c r="Q11" s="209"/>
    </row>
    <row r="12" spans="2:17">
      <c r="B12" s="213" t="s">
        <v>182</v>
      </c>
      <c r="C12" s="213" t="s">
        <v>183</v>
      </c>
      <c r="D12" s="214">
        <v>141</v>
      </c>
      <c r="E12" s="214">
        <v>141</v>
      </c>
      <c r="F12" s="214">
        <v>141</v>
      </c>
      <c r="G12" s="214">
        <v>158</v>
      </c>
      <c r="H12" s="214">
        <v>158</v>
      </c>
      <c r="I12" s="214">
        <v>158</v>
      </c>
      <c r="J12" s="214">
        <v>141</v>
      </c>
      <c r="K12" s="214">
        <v>141</v>
      </c>
      <c r="L12" s="214">
        <v>141</v>
      </c>
      <c r="M12" s="214">
        <v>141</v>
      </c>
      <c r="N12" s="214">
        <v>141</v>
      </c>
      <c r="O12" s="214">
        <v>141</v>
      </c>
      <c r="P12" s="214">
        <v>59</v>
      </c>
      <c r="Q12" s="209"/>
    </row>
    <row r="13" spans="2:17">
      <c r="B13" s="215" t="s">
        <v>184</v>
      </c>
      <c r="C13" s="215" t="s">
        <v>185</v>
      </c>
      <c r="D13" s="216">
        <v>124</v>
      </c>
      <c r="E13" s="216">
        <v>124</v>
      </c>
      <c r="F13" s="216">
        <v>124</v>
      </c>
      <c r="G13" s="216">
        <v>124</v>
      </c>
      <c r="H13" s="216">
        <v>124</v>
      </c>
      <c r="I13" s="216">
        <v>124</v>
      </c>
      <c r="J13" s="216">
        <v>124</v>
      </c>
      <c r="K13" s="216">
        <v>124</v>
      </c>
      <c r="L13" s="216">
        <v>124</v>
      </c>
      <c r="M13" s="216">
        <v>124</v>
      </c>
      <c r="N13" s="216">
        <v>124</v>
      </c>
      <c r="O13" s="216">
        <v>124</v>
      </c>
      <c r="P13" s="216">
        <v>54</v>
      </c>
      <c r="Q13" s="209"/>
    </row>
    <row r="14" spans="2:17">
      <c r="B14" s="213" t="s">
        <v>186</v>
      </c>
      <c r="C14" s="213" t="s">
        <v>187</v>
      </c>
      <c r="D14" s="214">
        <v>110</v>
      </c>
      <c r="E14" s="214">
        <v>110</v>
      </c>
      <c r="F14" s="214">
        <v>110</v>
      </c>
      <c r="G14" s="214">
        <v>110</v>
      </c>
      <c r="H14" s="214">
        <v>110</v>
      </c>
      <c r="I14" s="214">
        <v>110</v>
      </c>
      <c r="J14" s="214">
        <v>110</v>
      </c>
      <c r="K14" s="214">
        <v>110</v>
      </c>
      <c r="L14" s="214">
        <v>110</v>
      </c>
      <c r="M14" s="214">
        <v>110</v>
      </c>
      <c r="N14" s="214">
        <v>110</v>
      </c>
      <c r="O14" s="214">
        <v>110</v>
      </c>
      <c r="P14" s="214">
        <v>59</v>
      </c>
      <c r="Q14" s="209"/>
    </row>
    <row r="15" spans="2:17">
      <c r="B15" s="215" t="s">
        <v>188</v>
      </c>
      <c r="C15" s="215" t="s">
        <v>189</v>
      </c>
      <c r="D15" s="216">
        <v>106</v>
      </c>
      <c r="E15" s="216">
        <v>106</v>
      </c>
      <c r="F15" s="216">
        <v>106</v>
      </c>
      <c r="G15" s="216">
        <v>106</v>
      </c>
      <c r="H15" s="216">
        <v>106</v>
      </c>
      <c r="I15" s="216">
        <v>106</v>
      </c>
      <c r="J15" s="216">
        <v>106</v>
      </c>
      <c r="K15" s="216">
        <v>106</v>
      </c>
      <c r="L15" s="216">
        <v>106</v>
      </c>
      <c r="M15" s="216">
        <v>106</v>
      </c>
      <c r="N15" s="216">
        <v>106</v>
      </c>
      <c r="O15" s="216">
        <v>106</v>
      </c>
      <c r="P15" s="216">
        <v>59</v>
      </c>
      <c r="Q15" s="209"/>
    </row>
    <row r="16" spans="2:17">
      <c r="B16" s="213" t="s">
        <v>190</v>
      </c>
      <c r="C16" s="213" t="s">
        <v>219</v>
      </c>
      <c r="D16" s="214">
        <v>135</v>
      </c>
      <c r="E16" s="214">
        <v>135</v>
      </c>
      <c r="F16" s="214">
        <v>135</v>
      </c>
      <c r="G16" s="214">
        <v>146</v>
      </c>
      <c r="H16" s="214">
        <v>146</v>
      </c>
      <c r="I16" s="214">
        <v>146</v>
      </c>
      <c r="J16" s="214">
        <v>146</v>
      </c>
      <c r="K16" s="214">
        <v>146</v>
      </c>
      <c r="L16" s="214">
        <v>135</v>
      </c>
      <c r="M16" s="214">
        <v>135</v>
      </c>
      <c r="N16" s="214">
        <v>135</v>
      </c>
      <c r="O16" s="214">
        <v>135</v>
      </c>
      <c r="P16" s="214">
        <v>64</v>
      </c>
      <c r="Q16" s="209"/>
    </row>
    <row r="17" spans="2:17">
      <c r="B17" s="215" t="s">
        <v>191</v>
      </c>
      <c r="C17" s="215" t="s">
        <v>191</v>
      </c>
      <c r="D17" s="216">
        <v>98</v>
      </c>
      <c r="E17" s="216">
        <v>98</v>
      </c>
      <c r="F17" s="216">
        <v>98</v>
      </c>
      <c r="G17" s="216">
        <v>98</v>
      </c>
      <c r="H17" s="216">
        <v>98</v>
      </c>
      <c r="I17" s="216">
        <v>98</v>
      </c>
      <c r="J17" s="216">
        <v>98</v>
      </c>
      <c r="K17" s="216">
        <v>98</v>
      </c>
      <c r="L17" s="216">
        <v>98</v>
      </c>
      <c r="M17" s="216">
        <v>98</v>
      </c>
      <c r="N17" s="216">
        <v>98</v>
      </c>
      <c r="O17" s="216">
        <v>98</v>
      </c>
      <c r="P17" s="216">
        <v>59</v>
      </c>
      <c r="Q17" s="209"/>
    </row>
    <row r="18" spans="2:17">
      <c r="B18" s="213" t="s">
        <v>192</v>
      </c>
      <c r="C18" s="213" t="s">
        <v>192</v>
      </c>
      <c r="D18" s="214">
        <v>100</v>
      </c>
      <c r="E18" s="214">
        <v>100</v>
      </c>
      <c r="F18" s="214">
        <v>100</v>
      </c>
      <c r="G18" s="214">
        <v>100</v>
      </c>
      <c r="H18" s="214">
        <v>100</v>
      </c>
      <c r="I18" s="214">
        <v>100</v>
      </c>
      <c r="J18" s="214">
        <v>100</v>
      </c>
      <c r="K18" s="214">
        <v>100</v>
      </c>
      <c r="L18" s="214">
        <v>125</v>
      </c>
      <c r="M18" s="214">
        <v>125</v>
      </c>
      <c r="N18" s="214">
        <v>125</v>
      </c>
      <c r="O18" s="214">
        <v>100</v>
      </c>
      <c r="P18" s="214">
        <v>64</v>
      </c>
      <c r="Q18" s="209"/>
    </row>
    <row r="19" spans="2:17" ht="22.8">
      <c r="B19" s="215" t="s">
        <v>193</v>
      </c>
      <c r="C19" s="215" t="s">
        <v>194</v>
      </c>
      <c r="D19" s="216">
        <v>135</v>
      </c>
      <c r="E19" s="216">
        <v>135</v>
      </c>
      <c r="F19" s="216">
        <v>135</v>
      </c>
      <c r="G19" s="216">
        <v>135</v>
      </c>
      <c r="H19" s="216">
        <v>135</v>
      </c>
      <c r="I19" s="216">
        <v>135</v>
      </c>
      <c r="J19" s="216">
        <v>135</v>
      </c>
      <c r="K19" s="216">
        <v>135</v>
      </c>
      <c r="L19" s="216">
        <v>135</v>
      </c>
      <c r="M19" s="216">
        <v>135</v>
      </c>
      <c r="N19" s="216">
        <v>135</v>
      </c>
      <c r="O19" s="216">
        <v>135</v>
      </c>
      <c r="P19" s="216">
        <v>59</v>
      </c>
      <c r="Q19" s="209"/>
    </row>
    <row r="20" spans="2:17">
      <c r="B20" s="213" t="s">
        <v>195</v>
      </c>
      <c r="C20" s="213" t="s">
        <v>196</v>
      </c>
      <c r="D20" s="214">
        <v>92</v>
      </c>
      <c r="E20" s="214">
        <v>92</v>
      </c>
      <c r="F20" s="214">
        <v>92</v>
      </c>
      <c r="G20" s="214">
        <v>92</v>
      </c>
      <c r="H20" s="214">
        <v>92</v>
      </c>
      <c r="I20" s="214">
        <v>92</v>
      </c>
      <c r="J20" s="214">
        <v>92</v>
      </c>
      <c r="K20" s="214">
        <v>92</v>
      </c>
      <c r="L20" s="214">
        <v>92</v>
      </c>
      <c r="M20" s="214">
        <v>92</v>
      </c>
      <c r="N20" s="214">
        <v>92</v>
      </c>
      <c r="O20" s="214">
        <v>92</v>
      </c>
      <c r="P20" s="214">
        <v>59</v>
      </c>
      <c r="Q20" s="209"/>
    </row>
    <row r="21" spans="2:17">
      <c r="B21" s="215" t="s">
        <v>197</v>
      </c>
      <c r="C21" s="215" t="s">
        <v>198</v>
      </c>
      <c r="D21" s="216">
        <v>94</v>
      </c>
      <c r="E21" s="216">
        <v>94</v>
      </c>
      <c r="F21" s="216">
        <v>94</v>
      </c>
      <c r="G21" s="216">
        <v>94</v>
      </c>
      <c r="H21" s="216">
        <v>94</v>
      </c>
      <c r="I21" s="216">
        <v>94</v>
      </c>
      <c r="J21" s="216">
        <v>94</v>
      </c>
      <c r="K21" s="216">
        <v>94</v>
      </c>
      <c r="L21" s="216">
        <v>94</v>
      </c>
      <c r="M21" s="216">
        <v>94</v>
      </c>
      <c r="N21" s="216">
        <v>94</v>
      </c>
      <c r="O21" s="216">
        <v>94</v>
      </c>
      <c r="P21" s="216">
        <v>59</v>
      </c>
      <c r="Q21" s="209"/>
    </row>
    <row r="22" spans="2:17">
      <c r="B22" s="213" t="s">
        <v>199</v>
      </c>
      <c r="C22" s="213" t="s">
        <v>199</v>
      </c>
      <c r="D22" s="214">
        <v>150</v>
      </c>
      <c r="E22" s="214">
        <v>127</v>
      </c>
      <c r="F22" s="214">
        <v>127</v>
      </c>
      <c r="G22" s="214">
        <v>127</v>
      </c>
      <c r="H22" s="214">
        <v>127</v>
      </c>
      <c r="I22" s="214">
        <v>127</v>
      </c>
      <c r="J22" s="214">
        <v>150</v>
      </c>
      <c r="K22" s="214">
        <v>150</v>
      </c>
      <c r="L22" s="214">
        <v>150</v>
      </c>
      <c r="M22" s="214">
        <v>150</v>
      </c>
      <c r="N22" s="214">
        <v>150</v>
      </c>
      <c r="O22" s="214">
        <v>150</v>
      </c>
      <c r="P22" s="214">
        <v>64</v>
      </c>
      <c r="Q22" s="209"/>
    </row>
    <row r="23" spans="2:17">
      <c r="B23" s="215" t="s">
        <v>200</v>
      </c>
      <c r="C23" s="215" t="s">
        <v>201</v>
      </c>
      <c r="D23" s="216">
        <v>91</v>
      </c>
      <c r="E23" s="216">
        <v>91</v>
      </c>
      <c r="F23" s="216">
        <v>91</v>
      </c>
      <c r="G23" s="216">
        <v>91</v>
      </c>
      <c r="H23" s="216">
        <v>91</v>
      </c>
      <c r="I23" s="216">
        <v>91</v>
      </c>
      <c r="J23" s="216">
        <v>99</v>
      </c>
      <c r="K23" s="216">
        <v>99</v>
      </c>
      <c r="L23" s="216">
        <v>91</v>
      </c>
      <c r="M23" s="216">
        <v>91</v>
      </c>
      <c r="N23" s="216">
        <v>91</v>
      </c>
      <c r="O23" s="216">
        <v>91</v>
      </c>
      <c r="P23" s="216">
        <v>54</v>
      </c>
      <c r="Q23" s="209"/>
    </row>
    <row r="24" spans="2:17">
      <c r="B24" s="213" t="s">
        <v>202</v>
      </c>
      <c r="C24" s="213" t="s">
        <v>203</v>
      </c>
      <c r="D24" s="214">
        <v>133</v>
      </c>
      <c r="E24" s="214">
        <v>133</v>
      </c>
      <c r="F24" s="214">
        <v>133</v>
      </c>
      <c r="G24" s="214">
        <v>133</v>
      </c>
      <c r="H24" s="214">
        <v>133</v>
      </c>
      <c r="I24" s="214">
        <v>133</v>
      </c>
      <c r="J24" s="214">
        <v>133</v>
      </c>
      <c r="K24" s="214">
        <v>133</v>
      </c>
      <c r="L24" s="214">
        <v>133</v>
      </c>
      <c r="M24" s="214">
        <v>133</v>
      </c>
      <c r="N24" s="214">
        <v>133</v>
      </c>
      <c r="O24" s="214">
        <v>133</v>
      </c>
      <c r="P24" s="214">
        <v>54</v>
      </c>
      <c r="Q24" s="209"/>
    </row>
    <row r="25" spans="2:17">
      <c r="B25" s="215" t="s">
        <v>204</v>
      </c>
      <c r="C25" s="215" t="s">
        <v>205</v>
      </c>
      <c r="D25" s="216">
        <v>120</v>
      </c>
      <c r="E25" s="216">
        <v>120</v>
      </c>
      <c r="F25" s="216">
        <v>120</v>
      </c>
      <c r="G25" s="216">
        <v>120</v>
      </c>
      <c r="H25" s="216">
        <v>120</v>
      </c>
      <c r="I25" s="216">
        <v>120</v>
      </c>
      <c r="J25" s="216">
        <v>120</v>
      </c>
      <c r="K25" s="216">
        <v>120</v>
      </c>
      <c r="L25" s="216">
        <v>120</v>
      </c>
      <c r="M25" s="216">
        <v>120</v>
      </c>
      <c r="N25" s="216">
        <v>120</v>
      </c>
      <c r="O25" s="216">
        <v>120</v>
      </c>
      <c r="P25" s="216">
        <v>59</v>
      </c>
      <c r="Q25" s="209"/>
    </row>
    <row r="26" spans="2:17">
      <c r="B26" s="213" t="s">
        <v>220</v>
      </c>
      <c r="C26" s="213" t="s">
        <v>206</v>
      </c>
      <c r="D26" s="214">
        <v>99</v>
      </c>
      <c r="E26" s="214">
        <v>99</v>
      </c>
      <c r="F26" s="214">
        <v>99</v>
      </c>
      <c r="G26" s="214">
        <v>99</v>
      </c>
      <c r="H26" s="214">
        <v>99</v>
      </c>
      <c r="I26" s="214">
        <v>99</v>
      </c>
      <c r="J26" s="214">
        <v>99</v>
      </c>
      <c r="K26" s="214">
        <v>99</v>
      </c>
      <c r="L26" s="214">
        <v>99</v>
      </c>
      <c r="M26" s="214">
        <v>99</v>
      </c>
      <c r="N26" s="214">
        <v>99</v>
      </c>
      <c r="O26" s="214">
        <v>99</v>
      </c>
      <c r="P26" s="214">
        <v>59</v>
      </c>
      <c r="Q26" s="209"/>
    </row>
    <row r="27" spans="2:17">
      <c r="B27" s="215" t="s">
        <v>207</v>
      </c>
      <c r="C27" s="215" t="s">
        <v>208</v>
      </c>
      <c r="D27" s="216">
        <v>96</v>
      </c>
      <c r="E27" s="216">
        <v>96</v>
      </c>
      <c r="F27" s="216">
        <v>96</v>
      </c>
      <c r="G27" s="216">
        <v>96</v>
      </c>
      <c r="H27" s="216">
        <v>96</v>
      </c>
      <c r="I27" s="216">
        <v>96</v>
      </c>
      <c r="J27" s="216">
        <v>96</v>
      </c>
      <c r="K27" s="216">
        <v>96</v>
      </c>
      <c r="L27" s="216">
        <v>96</v>
      </c>
      <c r="M27" s="216">
        <v>96</v>
      </c>
      <c r="N27" s="216">
        <v>96</v>
      </c>
      <c r="O27" s="216">
        <v>96</v>
      </c>
      <c r="P27" s="216">
        <v>59</v>
      </c>
      <c r="Q27" s="209"/>
    </row>
    <row r="28" spans="2:17">
      <c r="B28" s="213" t="s">
        <v>209</v>
      </c>
      <c r="C28" s="213" t="s">
        <v>210</v>
      </c>
      <c r="D28" s="214">
        <v>121</v>
      </c>
      <c r="E28" s="214">
        <v>121</v>
      </c>
      <c r="F28" s="214">
        <v>121</v>
      </c>
      <c r="G28" s="214">
        <v>121</v>
      </c>
      <c r="H28" s="214">
        <v>121</v>
      </c>
      <c r="I28" s="214">
        <v>121</v>
      </c>
      <c r="J28" s="214">
        <v>121</v>
      </c>
      <c r="K28" s="214">
        <v>121</v>
      </c>
      <c r="L28" s="214">
        <v>121</v>
      </c>
      <c r="M28" s="214">
        <v>121</v>
      </c>
      <c r="N28" s="214">
        <v>121</v>
      </c>
      <c r="O28" s="214">
        <v>121</v>
      </c>
      <c r="P28" s="214">
        <v>64</v>
      </c>
      <c r="Q28" s="209"/>
    </row>
    <row r="29" spans="2:17">
      <c r="B29" s="215" t="s">
        <v>211</v>
      </c>
      <c r="C29" s="215" t="s">
        <v>212</v>
      </c>
      <c r="D29" s="216">
        <v>91</v>
      </c>
      <c r="E29" s="216">
        <v>91</v>
      </c>
      <c r="F29" s="216">
        <v>91</v>
      </c>
      <c r="G29" s="216">
        <v>91</v>
      </c>
      <c r="H29" s="216">
        <v>91</v>
      </c>
      <c r="I29" s="216">
        <v>101</v>
      </c>
      <c r="J29" s="216">
        <v>101</v>
      </c>
      <c r="K29" s="216">
        <v>101</v>
      </c>
      <c r="L29" s="216">
        <v>116</v>
      </c>
      <c r="M29" s="216">
        <v>116</v>
      </c>
      <c r="N29" s="216">
        <v>116</v>
      </c>
      <c r="O29" s="216">
        <v>91</v>
      </c>
      <c r="P29" s="216">
        <v>59</v>
      </c>
      <c r="Q29" s="209"/>
    </row>
    <row r="30" spans="2:17">
      <c r="B30" s="213" t="s">
        <v>213</v>
      </c>
      <c r="C30" s="213" t="s">
        <v>214</v>
      </c>
      <c r="D30" s="214">
        <v>99</v>
      </c>
      <c r="E30" s="214">
        <v>99</v>
      </c>
      <c r="F30" s="214">
        <v>99</v>
      </c>
      <c r="G30" s="214">
        <v>99</v>
      </c>
      <c r="H30" s="214">
        <v>99</v>
      </c>
      <c r="I30" s="214">
        <v>99</v>
      </c>
      <c r="J30" s="214">
        <v>99</v>
      </c>
      <c r="K30" s="214">
        <v>99</v>
      </c>
      <c r="L30" s="214">
        <v>99</v>
      </c>
      <c r="M30" s="214">
        <v>99</v>
      </c>
      <c r="N30" s="214">
        <v>99</v>
      </c>
      <c r="O30" s="214">
        <v>99</v>
      </c>
      <c r="P30" s="214">
        <v>59</v>
      </c>
      <c r="Q30" s="209"/>
    </row>
    <row r="31" spans="2:17">
      <c r="B31" s="217" t="s">
        <v>221</v>
      </c>
    </row>
    <row r="32" spans="2:17">
      <c r="B32" s="205" t="s">
        <v>215</v>
      </c>
    </row>
    <row r="33" spans="2:2">
      <c r="B33" s="218" t="s">
        <v>225</v>
      </c>
    </row>
    <row r="34" spans="2:2">
      <c r="B34" s="218" t="s">
        <v>226</v>
      </c>
    </row>
    <row r="35" spans="2:2">
      <c r="B35" s="218" t="s">
        <v>227</v>
      </c>
    </row>
    <row r="36" spans="2:2">
      <c r="B36" s="218" t="s">
        <v>228</v>
      </c>
    </row>
    <row r="37" spans="2:2">
      <c r="B37" s="219" t="s">
        <v>222</v>
      </c>
    </row>
    <row r="38" spans="2:2">
      <c r="B38" s="203"/>
    </row>
  </sheetData>
  <mergeCells count="7">
    <mergeCell ref="B6:P6"/>
    <mergeCell ref="B7:B9"/>
    <mergeCell ref="C7:C9"/>
    <mergeCell ref="D7:O7"/>
    <mergeCell ref="P7:P9"/>
    <mergeCell ref="D8:F8"/>
    <mergeCell ref="G8:O8"/>
  </mergeCells>
  <hyperlinks>
    <hyperlink ref="B5" r:id="rId1" display="http://explorer.naco.org/"/>
    <hyperlink ref="P7" r:id="rId2" location="perdiem-footnotes-5" display="perdiem-footnotes-5"/>
    <hyperlink ref="B31" r:id="rId3" display="https://www.gsa.gov/portal/content/104877"/>
    <hyperlink ref="B37" r:id="rId4" display="http://gsa.gov/portal/content/101518"/>
  </hyperlinks>
  <pageMargins left="0.7" right="0.7" top="0.75" bottom="0.75" header="0.3" footer="0.3"/>
  <pageSetup orientation="portrait" verticalDpi="0" r:id="rId5"/>
  <drawing r:id="rId6"/>
  <legacyDrawing r:id="rId7"/>
  <controls>
    <mc:AlternateContent xmlns:mc="http://schemas.openxmlformats.org/markup-compatibility/2006">
      <mc:Choice Requires="x14">
        <control shapeId="8240" r:id="rId8" name="Control 48">
          <controlPr defaultSize="0" r:id="rId9">
            <anchor moveWithCells="1">
              <from>
                <xdr:col>1</xdr:col>
                <xdr:colOff>0</xdr:colOff>
                <xdr:row>2</xdr:row>
                <xdr:rowOff>0</xdr:rowOff>
              </from>
              <to>
                <xdr:col>1</xdr:col>
                <xdr:colOff>914400</xdr:colOff>
                <xdr:row>3</xdr:row>
                <xdr:rowOff>144780</xdr:rowOff>
              </to>
            </anchor>
          </controlPr>
        </control>
      </mc:Choice>
      <mc:Fallback>
        <control shapeId="8240" r:id="rId8" name="Control 48"/>
      </mc:Fallback>
    </mc:AlternateContent>
    <mc:AlternateContent xmlns:mc="http://schemas.openxmlformats.org/markup-compatibility/2006">
      <mc:Choice Requires="x14">
        <control shapeId="8239" r:id="rId10" name="Control 47">
          <controlPr defaultSize="0" r:id="rId9">
            <anchor moveWithCells="1">
              <from>
                <xdr:col>1</xdr:col>
                <xdr:colOff>0</xdr:colOff>
                <xdr:row>2</xdr:row>
                <xdr:rowOff>0</xdr:rowOff>
              </from>
              <to>
                <xdr:col>1</xdr:col>
                <xdr:colOff>914400</xdr:colOff>
                <xdr:row>3</xdr:row>
                <xdr:rowOff>144780</xdr:rowOff>
              </to>
            </anchor>
          </controlPr>
        </control>
      </mc:Choice>
      <mc:Fallback>
        <control shapeId="8239" r:id="rId10" name="Control 47"/>
      </mc:Fallback>
    </mc:AlternateContent>
    <mc:AlternateContent xmlns:mc="http://schemas.openxmlformats.org/markup-compatibility/2006">
      <mc:Choice Requires="x14">
        <control shapeId="8238" r:id="rId11" name="Control 46">
          <controlPr defaultSize="0" r:id="rId12">
            <anchor moveWithCells="1">
              <from>
                <xdr:col>1</xdr:col>
                <xdr:colOff>0</xdr:colOff>
                <xdr:row>2</xdr:row>
                <xdr:rowOff>0</xdr:rowOff>
              </from>
              <to>
                <xdr:col>2</xdr:col>
                <xdr:colOff>906780</xdr:colOff>
                <xdr:row>3</xdr:row>
                <xdr:rowOff>144780</xdr:rowOff>
              </to>
            </anchor>
          </controlPr>
        </control>
      </mc:Choice>
      <mc:Fallback>
        <control shapeId="8238" r:id="rId11" name="Control 46"/>
      </mc:Fallback>
    </mc:AlternateContent>
    <mc:AlternateContent xmlns:mc="http://schemas.openxmlformats.org/markup-compatibility/2006">
      <mc:Choice Requires="x14">
        <control shapeId="8237" r:id="rId13" name="Control 45">
          <controlPr defaultSize="0" r:id="rId14">
            <anchor moveWithCells="1">
              <from>
                <xdr:col>1</xdr:col>
                <xdr:colOff>0</xdr:colOff>
                <xdr:row>2</xdr:row>
                <xdr:rowOff>0</xdr:rowOff>
              </from>
              <to>
                <xdr:col>1</xdr:col>
                <xdr:colOff>769620</xdr:colOff>
                <xdr:row>3</xdr:row>
                <xdr:rowOff>144780</xdr:rowOff>
              </to>
            </anchor>
          </controlPr>
        </control>
      </mc:Choice>
      <mc:Fallback>
        <control shapeId="8237" r:id="rId13" name="Control 45"/>
      </mc:Fallback>
    </mc:AlternateContent>
    <mc:AlternateContent xmlns:mc="http://schemas.openxmlformats.org/markup-compatibility/2006">
      <mc:Choice Requires="x14">
        <control shapeId="8236" r:id="rId15" name="Control 44">
          <controlPr defaultSize="0" r:id="rId16">
            <anchor moveWithCells="1">
              <from>
                <xdr:col>2</xdr:col>
                <xdr:colOff>0</xdr:colOff>
                <xdr:row>2</xdr:row>
                <xdr:rowOff>0</xdr:rowOff>
              </from>
              <to>
                <xdr:col>2</xdr:col>
                <xdr:colOff>914400</xdr:colOff>
                <xdr:row>3</xdr:row>
                <xdr:rowOff>144780</xdr:rowOff>
              </to>
            </anchor>
          </controlPr>
        </control>
      </mc:Choice>
      <mc:Fallback>
        <control shapeId="8236" r:id="rId15" name="Control 44"/>
      </mc:Fallback>
    </mc:AlternateContent>
    <mc:AlternateContent xmlns:mc="http://schemas.openxmlformats.org/markup-compatibility/2006">
      <mc:Choice Requires="x14">
        <control shapeId="8235" r:id="rId17" name="Control 43">
          <controlPr defaultSize="0" r:id="rId18">
            <anchor moveWithCells="1">
              <from>
                <xdr:col>2</xdr:col>
                <xdr:colOff>0</xdr:colOff>
                <xdr:row>2</xdr:row>
                <xdr:rowOff>0</xdr:rowOff>
              </from>
              <to>
                <xdr:col>2</xdr:col>
                <xdr:colOff>914400</xdr:colOff>
                <xdr:row>3</xdr:row>
                <xdr:rowOff>144780</xdr:rowOff>
              </to>
            </anchor>
          </controlPr>
        </control>
      </mc:Choice>
      <mc:Fallback>
        <control shapeId="8235" r:id="rId17" name="Control 43"/>
      </mc:Fallback>
    </mc:AlternateContent>
    <mc:AlternateContent xmlns:mc="http://schemas.openxmlformats.org/markup-compatibility/2006">
      <mc:Choice Requires="x14">
        <control shapeId="8234" r:id="rId19" name="Control 42">
          <controlPr defaultSize="0" r:id="rId20">
            <anchor moveWithCells="1">
              <from>
                <xdr:col>1</xdr:col>
                <xdr:colOff>0</xdr:colOff>
                <xdr:row>2</xdr:row>
                <xdr:rowOff>0</xdr:rowOff>
              </from>
              <to>
                <xdr:col>1</xdr:col>
                <xdr:colOff>914400</xdr:colOff>
                <xdr:row>3</xdr:row>
                <xdr:rowOff>144780</xdr:rowOff>
              </to>
            </anchor>
          </controlPr>
        </control>
      </mc:Choice>
      <mc:Fallback>
        <control shapeId="8234" r:id="rId19" name="Control 42"/>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selection activeCell="B10" sqref="B10"/>
    </sheetView>
  </sheetViews>
  <sheetFormatPr defaultRowHeight="14.4"/>
  <cols>
    <col min="1" max="1" width="3.5546875" style="149" customWidth="1"/>
    <col min="11" max="11" width="22.6640625" customWidth="1"/>
  </cols>
  <sheetData>
    <row r="1" spans="1:11" ht="15.6">
      <c r="A1" s="202" t="s">
        <v>0</v>
      </c>
      <c r="B1" s="202"/>
      <c r="C1" s="202"/>
      <c r="D1" s="202"/>
      <c r="E1" s="202"/>
      <c r="F1" s="202"/>
      <c r="G1" s="202"/>
      <c r="H1" s="202"/>
      <c r="I1" s="202"/>
      <c r="J1" s="202"/>
      <c r="K1" s="202"/>
    </row>
    <row r="3" spans="1:11">
      <c r="A3" s="149">
        <v>1</v>
      </c>
      <c r="B3" t="s">
        <v>130</v>
      </c>
    </row>
    <row r="5" spans="1:11">
      <c r="A5" s="149">
        <v>2</v>
      </c>
      <c r="B5" t="s">
        <v>131</v>
      </c>
    </row>
    <row r="6" spans="1:11">
      <c r="B6" t="s">
        <v>132</v>
      </c>
    </row>
    <row r="7" spans="1:11">
      <c r="B7" t="s">
        <v>133</v>
      </c>
    </row>
    <row r="8" spans="1:11">
      <c r="B8" t="s">
        <v>134</v>
      </c>
    </row>
    <row r="10" spans="1:11">
      <c r="A10" s="149">
        <v>3</v>
      </c>
      <c r="B10" t="s">
        <v>135</v>
      </c>
    </row>
    <row r="11" spans="1:11">
      <c r="B11" t="s">
        <v>136</v>
      </c>
    </row>
    <row r="12" spans="1:11">
      <c r="B12" t="s">
        <v>137</v>
      </c>
    </row>
    <row r="13" spans="1:11">
      <c r="B13" t="s">
        <v>133</v>
      </c>
    </row>
    <row r="14" spans="1:11">
      <c r="B14" t="s">
        <v>134</v>
      </c>
    </row>
    <row r="16" spans="1:11">
      <c r="A16" s="149">
        <v>4</v>
      </c>
      <c r="B16" t="s">
        <v>138</v>
      </c>
    </row>
    <row r="17" spans="1:11">
      <c r="B17" t="s">
        <v>139</v>
      </c>
    </row>
    <row r="18" spans="1:11">
      <c r="B18" t="s">
        <v>133</v>
      </c>
    </row>
    <row r="19" spans="1:11">
      <c r="B19" t="s">
        <v>134</v>
      </c>
    </row>
    <row r="21" spans="1:11">
      <c r="A21" s="149">
        <v>5</v>
      </c>
      <c r="B21" t="s">
        <v>140</v>
      </c>
    </row>
    <row r="22" spans="1:11">
      <c r="B22" t="s">
        <v>133</v>
      </c>
    </row>
    <row r="23" spans="1:11">
      <c r="B23" t="s">
        <v>134</v>
      </c>
    </row>
    <row r="25" spans="1:11">
      <c r="B25" t="s">
        <v>141</v>
      </c>
    </row>
    <row r="28" spans="1:11" ht="15.6">
      <c r="A28" s="202" t="s">
        <v>142</v>
      </c>
      <c r="B28" s="202"/>
      <c r="C28" s="202"/>
      <c r="D28" s="202"/>
      <c r="E28" s="202"/>
      <c r="F28" s="202"/>
      <c r="G28" s="202"/>
      <c r="H28" s="202"/>
      <c r="I28" s="202"/>
      <c r="J28" s="202"/>
      <c r="K28" s="202"/>
    </row>
    <row r="30" spans="1:11">
      <c r="A30" s="149">
        <v>1</v>
      </c>
      <c r="B30" t="s">
        <v>143</v>
      </c>
    </row>
    <row r="32" spans="1:11">
      <c r="A32" s="149">
        <v>2</v>
      </c>
      <c r="B32" t="s">
        <v>144</v>
      </c>
    </row>
    <row r="34" spans="1:11">
      <c r="A34" s="149">
        <v>3</v>
      </c>
      <c r="B34" t="s">
        <v>145</v>
      </c>
    </row>
    <row r="36" spans="1:11">
      <c r="A36" s="149">
        <v>4</v>
      </c>
      <c r="B36" t="s">
        <v>146</v>
      </c>
    </row>
    <row r="37" spans="1:11">
      <c r="B37" t="s">
        <v>147</v>
      </c>
    </row>
    <row r="38" spans="1:11">
      <c r="B38" t="s">
        <v>148</v>
      </c>
    </row>
    <row r="40" spans="1:11">
      <c r="A40" s="149">
        <v>5</v>
      </c>
      <c r="B40" t="s">
        <v>149</v>
      </c>
    </row>
    <row r="42" spans="1:11">
      <c r="A42" s="149">
        <v>6</v>
      </c>
      <c r="B42" t="s">
        <v>150</v>
      </c>
    </row>
    <row r="43" spans="1:11">
      <c r="B43" t="s">
        <v>151</v>
      </c>
    </row>
    <row r="45" spans="1:11">
      <c r="B45" t="s">
        <v>152</v>
      </c>
    </row>
    <row r="47" spans="1:11">
      <c r="A47" s="149" t="s">
        <v>153</v>
      </c>
      <c r="B47" s="150" t="s">
        <v>154</v>
      </c>
      <c r="C47" s="150"/>
      <c r="D47" s="150"/>
      <c r="E47" s="150"/>
      <c r="F47" s="150"/>
      <c r="G47" s="150"/>
      <c r="H47" s="150"/>
      <c r="I47" s="150"/>
      <c r="J47" s="150"/>
      <c r="K47" s="150"/>
    </row>
    <row r="48" spans="1:11">
      <c r="B48" s="150" t="s">
        <v>155</v>
      </c>
      <c r="C48" s="150"/>
      <c r="D48" s="150"/>
      <c r="E48" s="150"/>
      <c r="F48" s="150"/>
      <c r="G48" s="150"/>
      <c r="H48" s="150"/>
      <c r="I48" s="150"/>
      <c r="J48" s="150"/>
      <c r="K48" s="150"/>
    </row>
    <row r="49" spans="2:11">
      <c r="B49" s="150" t="s">
        <v>156</v>
      </c>
      <c r="C49" s="150"/>
      <c r="D49" s="150"/>
      <c r="E49" s="150"/>
      <c r="F49" s="150"/>
      <c r="G49" s="150"/>
      <c r="H49" s="150"/>
      <c r="I49" s="150"/>
      <c r="J49" s="150"/>
      <c r="K49" s="150"/>
    </row>
    <row r="50" spans="2:11">
      <c r="B50" s="150" t="s">
        <v>157</v>
      </c>
      <c r="C50" s="150"/>
      <c r="D50" s="150"/>
      <c r="E50" s="150"/>
      <c r="F50" s="150"/>
      <c r="G50" s="150"/>
      <c r="H50" s="150"/>
      <c r="I50" s="150"/>
      <c r="J50" s="150"/>
      <c r="K50" s="150"/>
    </row>
  </sheetData>
  <sheetProtection sheet="1" objects="1" scenarios="1"/>
  <mergeCells count="2">
    <mergeCell ref="A1:K1"/>
    <mergeCell ref="A28:K28"/>
  </mergeCells>
  <pageMargins left="0.2" right="0.2"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Expense Auth Form</vt:lpstr>
      <vt:lpstr>Expense Reconciliation</vt:lpstr>
      <vt:lpstr>Athletic-UIL </vt:lpstr>
      <vt:lpstr>Mileage Rates</vt:lpstr>
      <vt:lpstr>Per Diem Rate</vt:lpstr>
      <vt:lpstr>NOTES</vt:lpstr>
      <vt:lpstr>'Expense Auth Form'!Print_Area</vt:lpstr>
      <vt:lpstr>'Expense Reconciliation'!Print_Area</vt:lpstr>
      <vt:lpstr>'Expense Auth Form'!Print_Titles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Oropeza</dc:creator>
  <cp:lastModifiedBy>Mike Oropeza</cp:lastModifiedBy>
  <cp:lastPrinted>2015-10-06T15:25:00Z</cp:lastPrinted>
  <dcterms:created xsi:type="dcterms:W3CDTF">2013-09-12T17:12:52Z</dcterms:created>
  <dcterms:modified xsi:type="dcterms:W3CDTF">2017-01-30T14:06:54Z</dcterms:modified>
</cp:coreProperties>
</file>